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3810" activeTab="2"/>
  </bookViews>
  <sheets>
    <sheet name="Krycí list" sheetId="1" r:id="rId1"/>
    <sheet name="Rekapitulace" sheetId="2" r:id="rId2"/>
    <sheet name="100 stavební" sheetId="3" r:id="rId3"/>
    <sheet name="ZT 200" sheetId="6" r:id="rId4"/>
    <sheet name="410 PS" sheetId="4" r:id="rId5"/>
    <sheet name="700 MaR" sheetId="5" r:id="rId6"/>
  </sheets>
  <externalReferences>
    <externalReference r:id="rId7"/>
    <externalReference r:id="rId8"/>
    <externalReference r:id="rId9"/>
    <externalReference r:id="rId10"/>
  </externalReferences>
  <definedNames>
    <definedName name="\dfgvf">[1]Rekapitulace!#REF!</definedName>
    <definedName name="aavav">#REF!</definedName>
    <definedName name="adfvav">#REF!</definedName>
    <definedName name="advb">#REF!</definedName>
    <definedName name="afdvab">#REF!</definedName>
    <definedName name="agfg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>'[1]100-stav.část'!#REF!</definedName>
    <definedName name="ava">#REF!</definedName>
    <definedName name="avbadvb">[1]Rekapitulace!#REF!</definedName>
    <definedName name="avdfvv">#REF!</definedName>
    <definedName name="avdv">[1]Rekapitulace!#REF!</definedName>
    <definedName name="AVGFVBG">[2]Rekapitulace!#REF!</definedName>
    <definedName name="b">[1]Rekapitulace!#REF!</definedName>
    <definedName name="bbbvfgbnf">#REF!</definedName>
    <definedName name="bdfgb">[1]Rekapitulace!$G$13</definedName>
    <definedName name="bfbgnfgbn">[1]Rekapitulace!#REF!</definedName>
    <definedName name="bfgbnfgbn">[1]Rekapitulace!#REF!</definedName>
    <definedName name="bgbgb">#REF!</definedName>
    <definedName name="bgdf">#REF!</definedName>
    <definedName name="bgfbs">#REF!</definedName>
    <definedName name="bgrsgbsdb">#REF!</definedName>
    <definedName name="bgsdfb" localSheetId="5">[1]Rekapitulace!#REF!</definedName>
    <definedName name="bgsdfb">[1]Rekapitulace!#REF!</definedName>
    <definedName name="bhg">'[1]100-stav.část'!#REF!</definedName>
    <definedName name="bhhnhhn">#REF!</definedName>
    <definedName name="bhsgfbh">#REF!</definedName>
    <definedName name="bngfnhgfgn">'[3]Krycí list'!$A$6</definedName>
    <definedName name="bsfgnbf">[1]Rekapitulace!#REF!</definedName>
    <definedName name="cgfdj" localSheetId="5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3">'[4]Krycí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3">'[4]Krycí list'!$A$6</definedName>
    <definedName name="cislostavby">'Krycí list'!$A$6</definedName>
    <definedName name="dafvgad">#REF!</definedName>
    <definedName name="Datum">'Krycí list'!$B$26</definedName>
    <definedName name="dbgdfgb">#REF!</definedName>
    <definedName name="ddddd">#REF!</definedName>
    <definedName name="deredsg">#REF!</definedName>
    <definedName name="dfbgve">#REF!</definedName>
    <definedName name="dfjzd" localSheetId="5">[1]Rekapitulace!#REF!</definedName>
    <definedName name="dfjzd">[1]Rekapitulace!#REF!</definedName>
    <definedName name="dfvgava">#REF!</definedName>
    <definedName name="dfvgrgbhtznj">#REF!</definedName>
    <definedName name="dgab">[1]Rekapitulace!$F$13</definedName>
    <definedName name="dgbgg">#REF!</definedName>
    <definedName name="dghghfgh">'[1]100-stav.část'!#REF!</definedName>
    <definedName name="Dil">Rekapitulace!$A$6</definedName>
    <definedName name="Dodavka" localSheetId="4">[1]Rekapitulace!$G$14</definedName>
    <definedName name="Dodavka" localSheetId="5">[1]Rekapitulace!$G$15</definedName>
    <definedName name="Dodavka" localSheetId="3">[4]Rekapitulace!$G$11</definedName>
    <definedName name="Dodavka">Rekapitulace!$G$31</definedName>
    <definedName name="Dodavka0" localSheetId="4">'410 PS'!#REF!</definedName>
    <definedName name="Dodavka0" localSheetId="5">'700 MaR'!#REF!</definedName>
    <definedName name="Dodavka0" localSheetId="3">'ZT 200'!#REF!</definedName>
    <definedName name="Dodavka0">'100 stavební'!#REF!</definedName>
    <definedName name="drgs" localSheetId="5">'[1]100-stav.část'!#REF!</definedName>
    <definedName name="drgs">'[1]100-stav.část'!#REF!</definedName>
    <definedName name="dvbadfv">[1]Rekapitulace!#REF!</definedName>
    <definedName name="ehedh">[1]Rekapitulace!$H$23</definedName>
    <definedName name="ererregg">[1]Rekapitulace!#REF!</definedName>
    <definedName name="erfer">#REF!</definedName>
    <definedName name="ergaerta">'[1]100-stav.část'!#REF!</definedName>
    <definedName name="ergaq">[1]Rekapitulace!$H$13</definedName>
    <definedName name="ergereg">#REF!</definedName>
    <definedName name="ergergb">#REF!</definedName>
    <definedName name="ergfqeg">#REF!</definedName>
    <definedName name="ergqeg">[1]Rekapitulace!#REF!</definedName>
    <definedName name="ergtg">[1]Rekapitulace!#REF!</definedName>
    <definedName name="ergtt">[1]Rekapitulace!#REF!</definedName>
    <definedName name="ertf">#REF!</definedName>
    <definedName name="ertgawe">#REF!</definedName>
    <definedName name="ertgetgč">[1]Rekapitulace!#REF!</definedName>
    <definedName name="etzhzeh">'[1]Krycí list'!$G$7</definedName>
    <definedName name="ewhhh">'[1]100-stav.část'!#REF!</definedName>
    <definedName name="ezeeh">[1]Rekapitulace!$H$16</definedName>
    <definedName name="fbdfgdf">[3]Rekapitulace!#REF!</definedName>
    <definedName name="fbfgb">[1]Rekapitulace!#REF!</definedName>
    <definedName name="fbgd">#REF!</definedName>
    <definedName name="fbgfbh">#REF!</definedName>
    <definedName name="fda\b">#REF!</definedName>
    <definedName name="fdf">#REF!</definedName>
    <definedName name="fdgd">#REF!</definedName>
    <definedName name="fdgdf">#REF!</definedName>
    <definedName name="fdgjd" localSheetId="5">'[1]100-stav.část'!#REF!</definedName>
    <definedName name="fdgjd">'[1]100-stav.část'!#REF!</definedName>
    <definedName name="fdgvd">#REF!</definedName>
    <definedName name="fdvbg">[1]Rekapitulace!$I$13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gsfb">[1]Rekapitulace!$F$13</definedName>
    <definedName name="fgbhgf">[1]Rekapitulace!$I$13</definedName>
    <definedName name="fge">#REF!</definedName>
    <definedName name="fgegfa">#REF!</definedName>
    <definedName name="fggfb">#REF!</definedName>
    <definedName name="fghbgf">[1]Rekapitulace!$H$13</definedName>
    <definedName name="fghbgfb">#REF!</definedName>
    <definedName name="fghbsf">[1]Rekapitulace!$G$13</definedName>
    <definedName name="fghfg">#REF!</definedName>
    <definedName name="fghfghfg">'[3]Krycí list'!$A$4</definedName>
    <definedName name="fghfsghh">[1]Rekapitulace!#REF!</definedName>
    <definedName name="fghgf">#REF!</definedName>
    <definedName name="fghgfh">[3]Rekapitulace!$G$17</definedName>
    <definedName name="fghgsfhfh">[1]Rekapitulace!#REF!</definedName>
    <definedName name="fghsfgh">#REF!</definedName>
    <definedName name="fgreg">[2]Rekapitulace!$F$29</definedName>
    <definedName name="fgrg">#REF!</definedName>
    <definedName name="fgsgb">#REF!</definedName>
    <definedName name="fhf">[1]Rekapitulace!#REF!</definedName>
    <definedName name="fsghsfghb">#REF!</definedName>
    <definedName name="fvav">[1]Rekapitulace!#REF!</definedName>
    <definedName name="FVGFVG">[2]Rekapitulace!#REF!</definedName>
    <definedName name="fxshfgh">'[1]100-stav.část'!#REF!</definedName>
    <definedName name="gaa">[2]Rekapitulace!$E$29</definedName>
    <definedName name="gabgadg">'[2]100 stavební'!#REF!</definedName>
    <definedName name="gabgha">'[2]100 stavební'!#REF!</definedName>
    <definedName name="gagg">[3]Rekapitulace!$H$24</definedName>
    <definedName name="gahba">'[2]100 stavební'!#REF!</definedName>
    <definedName name="gb">[1]Rekapitulace!#REF!</definedName>
    <definedName name="gbdf">#REF!</definedName>
    <definedName name="gbsdb">[1]Rekapitulace!$E$13</definedName>
    <definedName name="gbshb">#REF!</definedName>
    <definedName name="gde">[1]Rekapitulace!$H$13</definedName>
    <definedName name="gea">#REF!</definedName>
    <definedName name="gedaw">#REF!</definedName>
    <definedName name="gedgefdg">#REF!</definedName>
    <definedName name="gefga">#REF!</definedName>
    <definedName name="ger">#REF!</definedName>
    <definedName name="gfbf">#REF!</definedName>
    <definedName name="gfeawrgf">[1]Rekapitulace!$I$13</definedName>
    <definedName name="gfeg">#REF!</definedName>
    <definedName name="gfg">#REF!</definedName>
    <definedName name="gfgda">'[1]100-stav.část'!#REF!</definedName>
    <definedName name="gfgf">'[2]Krycí list'!$G$7</definedName>
    <definedName name="gfh">'[3]100 stavební'!#REF!</definedName>
    <definedName name="gfhfgsh">'[3]100 stavební'!#REF!</definedName>
    <definedName name="gfhgffh">[1]Rekapitulace!#REF!</definedName>
    <definedName name="gfhgffhb">#REF!</definedName>
    <definedName name="gfhghsh">#REF!</definedName>
    <definedName name="gfhsfh">#REF!</definedName>
    <definedName name="gfhsg">#REF!</definedName>
    <definedName name="GFRFGVASDVF">[2]Rekapitulace!#REF!</definedName>
    <definedName name="gfsbfgn">[1]Rekapitulace!$H$20</definedName>
    <definedName name="ggfhfshgsf">'[1]100-stav.část'!#REF!</definedName>
    <definedName name="gggb">[1]Rekapitulace!$F$13</definedName>
    <definedName name="gghgf">[3]Rekapitulace!$E$17</definedName>
    <definedName name="gghsh">[3]Rekapitulace!$H$17</definedName>
    <definedName name="ggtgh">#REF!</definedName>
    <definedName name="gh">'[1]Krycí list'!$A$4</definedName>
    <definedName name="ghabh">[1]Rekapitulace!#REF!</definedName>
    <definedName name="ghagha">'[1]100-stav.část'!#REF!</definedName>
    <definedName name="ghfgfxhjgf" localSheetId="5">[1]Rekapitulace!#REF!</definedName>
    <definedName name="ghfgfxhjgf">[1]Rekapitulace!#REF!</definedName>
    <definedName name="ghfghfb">#REF!</definedName>
    <definedName name="ghgfhgfs">'[1]100-stav.část'!#REF!</definedName>
    <definedName name="ghghgs">'[3]100 stavební'!#REF!</definedName>
    <definedName name="ghghsg">'[3]Krycí list'!$C$6</definedName>
    <definedName name="ghh">#REF!</definedName>
    <definedName name="ghhasg">[2]Rekapitulace!$I$29</definedName>
    <definedName name="ghhgh">[1]Rekapitulace!#REF!</definedName>
    <definedName name="ghhhhh">'[1]100-stav.část'!#REF!</definedName>
    <definedName name="ghn">[1]Rekapitulace!#REF!</definedName>
    <definedName name="ghnjh">'[3]100 stavební'!#REF!</definedName>
    <definedName name="ghsghsfg">#REF!</definedName>
    <definedName name="ghsh">'[3]100 stavební'!#REF!</definedName>
    <definedName name="gjtj" localSheetId="5">'[1]100-stav.část'!#REF!</definedName>
    <definedName name="gjtj">'[1]100-stav.část'!#REF!</definedName>
    <definedName name="gsdfbs" localSheetId="5">[1]Rekapitulace!#REF!</definedName>
    <definedName name="gsdfbs">[1]Rekapitulace!#REF!</definedName>
    <definedName name="gshb">#REF!</definedName>
    <definedName name="gtggg">#REF!</definedName>
    <definedName name="gva">#REF!</definedName>
    <definedName name="GVFVA">[2]Rekapitulace!#REF!</definedName>
    <definedName name="gvfvg">'[2]Krycí list'!$C$6</definedName>
    <definedName name="gvfvgfa">[2]Rekapitulace!$H$36</definedName>
    <definedName name="hbfgh">#REF!</definedName>
    <definedName name="hbgf">#REF!</definedName>
    <definedName name="hbgfn" localSheetId="5">'[1]100-stav.část'!#REF!</definedName>
    <definedName name="hbgfn">'[1]100-stav.část'!#REF!</definedName>
    <definedName name="hbghgh">'[1]100-stav.část'!#REF!</definedName>
    <definedName name="heheh">'[1]Krycí list'!$C$4</definedName>
    <definedName name="hehzt">[1]Rekapitulace!#REF!</definedName>
    <definedName name="hfgnf">'[1]100-stav.část'!#REF!</definedName>
    <definedName name="hg">'[2]Krycí list'!$A$6</definedName>
    <definedName name="hgdn">[1]Rekapitulace!$E$13</definedName>
    <definedName name="hgghsfg">'[3]Krycí list'!$G$7</definedName>
    <definedName name="hggj">[1]Rekapitulace!#REF!</definedName>
    <definedName name="hgsa">'[1]100-stav.část'!#REF!</definedName>
    <definedName name="hgstts">[3]Rekapitulace!$F$17</definedName>
    <definedName name="hhhghs">'[3]100 stavební'!#REF!</definedName>
    <definedName name="hhnf">'[1]100-stav.část'!#REF!</definedName>
    <definedName name="hhsjnh">'[1]100-stav.část'!#REF!</definedName>
    <definedName name="hjmg" localSheetId="5">'[1]100-stav.část'!#REF!</definedName>
    <definedName name="hjmg">'[1]100-stav.část'!#REF!</definedName>
    <definedName name="hnn">'[1]100-stav.část'!#REF!</definedName>
    <definedName name="hnsndn">[1]Rekapitulace!#REF!</definedName>
    <definedName name="hr">[1]Rekapitulace!$E$13</definedName>
    <definedName name="hrfgbhr">[1]Rekapitulace!$I$13</definedName>
    <definedName name="hrteh">[1]Rekapitulace!$H$13</definedName>
    <definedName name="hs">'[2]100 stavební'!#REF!</definedName>
    <definedName name="hsdf">'[1]100-stav.část'!#REF!</definedName>
    <definedName name="hsfgh">#REF!</definedName>
    <definedName name="hshjsjn">[1]Rekapitulace!#REF!</definedName>
    <definedName name="hshttsr">'[3]Krycí list'!$C$4</definedName>
    <definedName name="HSV" localSheetId="4">[1]Rekapitulace!$E$14</definedName>
    <definedName name="HSV" localSheetId="5">[1]Rekapitulace!$E$15</definedName>
    <definedName name="HSV" localSheetId="3">[4]Rekapitulace!$E$11</definedName>
    <definedName name="HSV">Rekapitulace!$E$31</definedName>
    <definedName name="HSV0" localSheetId="4">'410 PS'!#REF!</definedName>
    <definedName name="HSV0" localSheetId="5">'700 MaR'!#REF!</definedName>
    <definedName name="HSV0" localSheetId="3">'ZT 200'!#REF!</definedName>
    <definedName name="HSV0">'100 stavební'!#REF!</definedName>
    <definedName name="htehetzh">[1]Rekapitulace!#REF!</definedName>
    <definedName name="hteht">'[1]100-stav.část'!#REF!</definedName>
    <definedName name="htghbgt">[2]Rekapitulace!$H$29</definedName>
    <definedName name="htzn">#REF!</definedName>
    <definedName name="hzehehz">[1]Rekapitulace!$F$16</definedName>
    <definedName name="hzhz">'[1]100-stav.část'!#REF!</definedName>
    <definedName name="hzhzjh">[1]Rekapitulace!#REF!</definedName>
    <definedName name="hznjtn">[1]Rekapitulace!$E$13</definedName>
    <definedName name="HZS" localSheetId="4">[1]Rekapitulace!$I$14</definedName>
    <definedName name="HZS" localSheetId="5">[1]Rekapitulace!$I$15</definedName>
    <definedName name="HZS" localSheetId="3">[4]Rekapitulace!$I$11</definedName>
    <definedName name="HZS">Rekapitulace!$I$31</definedName>
    <definedName name="HZS0" localSheetId="4">'410 PS'!#REF!</definedName>
    <definedName name="HZS0" localSheetId="5">'700 MaR'!#REF!</definedName>
    <definedName name="HZS0" localSheetId="3">'ZT 200'!#REF!</definedName>
    <definedName name="HZS0">'100 stavební'!#REF!</definedName>
    <definedName name="hzwezj">[1]Rekapitulace!$G$16</definedName>
    <definedName name="jhdn">[2]Rekapitulace!$G$29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J">'Krycí list'!$G$4</definedName>
    <definedName name="mlů" localSheetId="5">'[1]100-stav.část'!#REF!</definedName>
    <definedName name="mlů">'[1]100-stav.část'!#REF!</definedName>
    <definedName name="Mont" localSheetId="4">[1]Rekapitulace!$H$14</definedName>
    <definedName name="Mont" localSheetId="5">[1]Rekapitulace!$H$15</definedName>
    <definedName name="Mont" localSheetId="3">[4]Rekapitulace!$H$11</definedName>
    <definedName name="Mont">Rekapitulace!$H$31</definedName>
    <definedName name="Montaz0" localSheetId="4">'410 PS'!#REF!</definedName>
    <definedName name="Montaz0" localSheetId="5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3">'[4]Krycí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3">'[4]Krycí list'!$C$6</definedName>
    <definedName name="nazevstavby">'Krycí list'!$C$6</definedName>
    <definedName name="_xlnm.Print_Titles" localSheetId="2">'100 stavební'!$1:$6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_xlnm.Print_Titles" localSheetId="3">'ZT 200'!$1:$6</definedName>
    <definedName name="nfgsahf">'[1]100-stav.část'!#REF!</definedName>
    <definedName name="nh">'[2]Krycí list'!$A$4</definedName>
    <definedName name="nn">'[1]100-stav.část'!#REF!</definedName>
    <definedName name="Objednatel">'Krycí list'!$C$8</definedName>
    <definedName name="_xlnm.Print_Area" localSheetId="2">'100 stavební'!$A$1:$G$197</definedName>
    <definedName name="_xlnm.Print_Area" localSheetId="4">'410 PS'!$A$1:$G$83</definedName>
    <definedName name="_xlnm.Print_Area" localSheetId="5">'700 MaR'!$A$1:$G$121</definedName>
    <definedName name="_xlnm.Print_Area" localSheetId="0">'Krycí list'!$A$1:$G$45</definedName>
    <definedName name="_xlnm.Print_Area" localSheetId="1">Rekapitulace!$A$1:$I$37</definedName>
    <definedName name="_xlnm.Print_Area" localSheetId="3">'ZT 200'!$A$1:$G$49</definedName>
    <definedName name="PocetMJ" localSheetId="4">'[1]Krycí list'!$G$7</definedName>
    <definedName name="PocetMJ" localSheetId="5">'[1]Krycí list'!$G$7</definedName>
    <definedName name="PocetMJ" localSheetId="3">'[4]Krycí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[1]Rekapitulace!$F$15</definedName>
    <definedName name="PSV" localSheetId="3">[4]Rekapitulace!$F$11</definedName>
    <definedName name="PSV">Rekapitulace!$F$31</definedName>
    <definedName name="PSV0" localSheetId="4">'410 PS'!#REF!</definedName>
    <definedName name="PSV0" localSheetId="5">'700 MaR'!#REF!</definedName>
    <definedName name="PSV0" localSheetId="3">'ZT 200'!#REF!</definedName>
    <definedName name="PSV0">'100 stavební'!#REF!</definedName>
    <definedName name="reg">#REF!</definedName>
    <definedName name="regerg">#REF!</definedName>
    <definedName name="regs">#REF!</definedName>
    <definedName name="rgreqgqeggg">[1]Rekapitulace!#REF!</definedName>
    <definedName name="rhzutř">'[1]Krycí list'!$A$6</definedName>
    <definedName name="rrrrr">#REF!</definedName>
    <definedName name="rrrrrrr">[1]Rekapitulace!#REF!</definedName>
    <definedName name="rtghrt">[1]Rekapitulace!$F$13</definedName>
    <definedName name="rtghrthgr">#REF!</definedName>
    <definedName name="rthghuztj">#REF!</definedName>
    <definedName name="řhhtz">'[1]100-stav.část'!#REF!</definedName>
    <definedName name="sdf">[1]Rekapitulace!$G$13</definedName>
    <definedName name="see">[1]Rekapitulace!#REF!</definedName>
    <definedName name="sfgbgfs">#REF!</definedName>
    <definedName name="sfgbsfb">#REF!</definedName>
    <definedName name="sgfbnsfg">#REF!</definedName>
    <definedName name="sgh">[3]Rekapitulace!$I$17</definedName>
    <definedName name="shnsgh">'[1]100-stav.část'!#REF!</definedName>
    <definedName name="SloupecCC" localSheetId="4">'410 PS'!$G$6</definedName>
    <definedName name="SloupecCC" localSheetId="5">'700 MaR'!$G$6</definedName>
    <definedName name="SloupecCC" localSheetId="3">'ZT 200'!$G$6</definedName>
    <definedName name="SloupecCC">'100 stavební'!$G$6</definedName>
    <definedName name="SloupecCisloPol" localSheetId="4">'410 PS'!$B$6</definedName>
    <definedName name="SloupecCisloPol" localSheetId="5">'700 MaR'!$B$6</definedName>
    <definedName name="SloupecCisloPol" localSheetId="3">'ZT 200'!$B$6</definedName>
    <definedName name="SloupecCisloPol">'100 stavební'!$B$6</definedName>
    <definedName name="SloupecJC" localSheetId="4">'410 PS'!$F$6</definedName>
    <definedName name="SloupecJC" localSheetId="5">'700 MaR'!$F$6</definedName>
    <definedName name="SloupecJC" localSheetId="3">'ZT 200'!$F$6</definedName>
    <definedName name="SloupecJC">'100 stavební'!$F$6</definedName>
    <definedName name="SloupecMJ" localSheetId="4">'410 PS'!$D$6</definedName>
    <definedName name="SloupecMJ" localSheetId="5">'700 MaR'!$D$6</definedName>
    <definedName name="SloupecMJ" localSheetId="3">'ZT 200'!$D$6</definedName>
    <definedName name="SloupecMJ">'100 stavební'!$D$6</definedName>
    <definedName name="SloupecMnozstvi" localSheetId="4">'410 PS'!$E$6</definedName>
    <definedName name="SloupecMnozstvi" localSheetId="5">'700 MaR'!$E$6</definedName>
    <definedName name="SloupecMnozstvi" localSheetId="3">'ZT 200'!$E$6</definedName>
    <definedName name="SloupecMnozstvi">'100 stavební'!$E$6</definedName>
    <definedName name="SloupecNazPol" localSheetId="4">'410 PS'!$C$6</definedName>
    <definedName name="SloupecNazPol" localSheetId="5">'700 MaR'!$C$6</definedName>
    <definedName name="SloupecNazPol" localSheetId="3">'ZT 200'!$C$6</definedName>
    <definedName name="SloupecNazPol">'100 stavební'!$C$6</definedName>
    <definedName name="SloupecPC" localSheetId="4">'410 PS'!$A$6</definedName>
    <definedName name="SloupecPC" localSheetId="5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3" hidden="1">0</definedName>
    <definedName name="solver_opt" localSheetId="2" hidden="1">'100 stavební'!#REF!</definedName>
    <definedName name="solver_opt" localSheetId="4" hidden="1">'410 PS'!#REF!</definedName>
    <definedName name="solver_opt" localSheetId="5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3" hidden="1">0</definedName>
    <definedName name="ssgbh">#REF!</definedName>
    <definedName name="tergee">#REF!</definedName>
    <definedName name="tggt">#REF!</definedName>
    <definedName name="tgrgrtg">#REF!</definedName>
    <definedName name="tgrwčtghw">#REF!</definedName>
    <definedName name="tgtr">[1]Rekapitulace!$H$20</definedName>
    <definedName name="trgtetwrger">[1]Rekapitulace!$H$20</definedName>
    <definedName name="Typ" localSheetId="4">'410 PS'!#REF!</definedName>
    <definedName name="Typ" localSheetId="5">'700 MaR'!#REF!</definedName>
    <definedName name="Typ" localSheetId="3">'ZT 200'!#REF!</definedName>
    <definedName name="Typ">'100 stavební'!#REF!</definedName>
    <definedName name="tzheh">'[1]100-stav.část'!#REF!</definedName>
    <definedName name="vadvfb">[1]Rekapitulace!#REF!</definedName>
    <definedName name="vafvV">[1]Rekapitulace!#REF!</definedName>
    <definedName name="vgad">#REF!</definedName>
    <definedName name="vgfvbf">'[2]100 stavební'!#REF!</definedName>
    <definedName name="vgfvgf">'[2]100 stavební'!#REF!</definedName>
    <definedName name="VRN" localSheetId="4">[1]Rekapitulace!$H$21</definedName>
    <definedName name="VRN" localSheetId="5">[1]Rekapitulace!$H$22</definedName>
    <definedName name="VRN" localSheetId="3">[4]Rekapitulace!$H$17</definedName>
    <definedName name="VRN">Rekapitulace!$H$36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vycbycb">[3]Rekapitulace!#REF!</definedName>
    <definedName name="wzzhh">[1]Rekapitulace!#REF!</definedName>
    <definedName name="xbfghg">'[1]100-stav.část'!#REF!</definedName>
    <definedName name="xghxfhx">[1]Rekapitulace!#REF!</definedName>
    <definedName name="yava">#REF!</definedName>
    <definedName name="ybbb">[3]Rekapitulace!#REF!</definedName>
    <definedName name="ybgbfg">#REF!</definedName>
    <definedName name="ybvbfdbf">[3]Rekapitulace!#REF!</definedName>
    <definedName name="ycayv">#REF!</definedName>
    <definedName name="ydfvafv">[1]Rekapitulace!$H$20</definedName>
    <definedName name="ydfvbf">[1]Rekapitulace!#REF!</definedName>
    <definedName name="yvbd">[1]Rekapitulace!#REF!</definedName>
    <definedName name="Zakazka">'Krycí list'!$G$9</definedName>
    <definedName name="Zaklad22">'Krycí list'!$F$32</definedName>
    <definedName name="Zaklad5">'Krycí list'!$F$30</definedName>
    <definedName name="zehe">'[1]100-stav.část'!#REF!</definedName>
    <definedName name="zhehn">[1]Rekapitulace!$I$16</definedName>
    <definedName name="zhezthje">'[1]100-stav.část'!#REF!</definedName>
    <definedName name="Zhotovitel">'Krycí list'!$E$11</definedName>
    <definedName name="zhthe">'[1]100-stav.část'!#REF!</definedName>
    <definedName name="zhthzn">[1]Rekapitulace!$G$13</definedName>
    <definedName name="zhz">[1]Rekapitulace!#REF!</definedName>
    <definedName name="zhzerth">'[1]100-stav.část'!#REF!</definedName>
    <definedName name="zhzgh">[1]Rekapitulace!$E$16</definedName>
    <definedName name="zjuž">[1]Rekapitulace!#REF!</definedName>
    <definedName name="zteh">'[1]100-stav.část'!#REF!</definedName>
    <definedName name="ztehzh">'[1]Krycí list'!$C$6</definedName>
    <definedName name="zutjtz">[1]Rekapitulace!#REF!</definedName>
  </definedNames>
  <calcPr calcId="125725"/>
</workbook>
</file>

<file path=xl/calcChain.xml><?xml version="1.0" encoding="utf-8"?>
<calcChain xmlns="http://schemas.openxmlformats.org/spreadsheetml/2006/main">
  <c r="G129" i="3"/>
  <c r="BA129"/>
  <c r="BB129"/>
  <c r="BC129"/>
  <c r="BD129"/>
  <c r="BE129"/>
  <c r="G130"/>
  <c r="BA130"/>
  <c r="BB130"/>
  <c r="BC130"/>
  <c r="BD130"/>
  <c r="BE130"/>
  <c r="C3" i="6"/>
  <c r="F3"/>
  <c r="C4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C12"/>
  <c r="G12"/>
  <c r="BB12"/>
  <c r="BD12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C20"/>
  <c r="BA20"/>
  <c r="BC20"/>
  <c r="BE20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BA35"/>
  <c r="BB35"/>
  <c r="BC35"/>
  <c r="BD35"/>
  <c r="BE35"/>
  <c r="G36"/>
  <c r="BA36"/>
  <c r="BB36"/>
  <c r="BC36"/>
  <c r="BD36"/>
  <c r="BE36"/>
  <c r="G37"/>
  <c r="BA37"/>
  <c r="BB37"/>
  <c r="BC37"/>
  <c r="BD37"/>
  <c r="BE37"/>
  <c r="G38"/>
  <c r="BA38"/>
  <c r="BB38"/>
  <c r="BC38"/>
  <c r="BD38"/>
  <c r="BE38"/>
  <c r="G39"/>
  <c r="BA39"/>
  <c r="BB39"/>
  <c r="BC39"/>
  <c r="BD39"/>
  <c r="BE39"/>
  <c r="G40"/>
  <c r="BA40"/>
  <c r="BB40"/>
  <c r="BC40"/>
  <c r="BD40"/>
  <c r="BE40"/>
  <c r="C41"/>
  <c r="G41"/>
  <c r="BB41"/>
  <c r="BD41"/>
  <c r="G43"/>
  <c r="G44" s="1"/>
  <c r="BA43"/>
  <c r="BB43"/>
  <c r="BB44" s="1"/>
  <c r="BC43"/>
  <c r="BC44" s="1"/>
  <c r="BD43"/>
  <c r="BD44" s="1"/>
  <c r="BE43"/>
  <c r="C44"/>
  <c r="BA44"/>
  <c r="BE44"/>
  <c r="G46" l="1"/>
  <c r="F118" i="3" s="1"/>
  <c r="G118" s="1"/>
  <c r="G119" s="1"/>
  <c r="F20" i="2" s="1"/>
  <c r="BD20" i="6"/>
  <c r="BB20"/>
  <c r="G20"/>
  <c r="BE41"/>
  <c r="BC41"/>
  <c r="BA41"/>
  <c r="BE12"/>
  <c r="BC12"/>
  <c r="BA12"/>
  <c r="G81" i="5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47"/>
  <c r="G48"/>
  <c r="C3"/>
  <c r="F3"/>
  <c r="G8"/>
  <c r="BA8" s="1"/>
  <c r="BB8"/>
  <c r="BC8"/>
  <c r="BD8"/>
  <c r="BE8"/>
  <c r="G9"/>
  <c r="BA9" s="1"/>
  <c r="BB9"/>
  <c r="BB10" s="1"/>
  <c r="BC9"/>
  <c r="BD9"/>
  <c r="BD10" s="1"/>
  <c r="BE9"/>
  <c r="G10"/>
  <c r="BC10"/>
  <c r="BE10"/>
  <c r="G11"/>
  <c r="G12"/>
  <c r="BA12" s="1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C19" s="1"/>
  <c r="BD17"/>
  <c r="BE17"/>
  <c r="BE19" s="1"/>
  <c r="G18"/>
  <c r="BA18"/>
  <c r="BB18"/>
  <c r="BC18"/>
  <c r="BD18"/>
  <c r="BE18"/>
  <c r="G19"/>
  <c r="BB19"/>
  <c r="BD19"/>
  <c r="G20"/>
  <c r="G21"/>
  <c r="BA21" s="1"/>
  <c r="BA22" s="1"/>
  <c r="BB21"/>
  <c r="BB22" s="1"/>
  <c r="BC21"/>
  <c r="BD21"/>
  <c r="BD22" s="1"/>
  <c r="BE21"/>
  <c r="G22"/>
  <c r="BC22"/>
  <c r="BE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9"/>
  <c r="BB29"/>
  <c r="BC29"/>
  <c r="BD29"/>
  <c r="BE29"/>
  <c r="BA30"/>
  <c r="BB30"/>
  <c r="BC30"/>
  <c r="BD30"/>
  <c r="BE30"/>
  <c r="G31"/>
  <c r="BA31"/>
  <c r="BB31"/>
  <c r="BC31"/>
  <c r="BD31"/>
  <c r="BE31"/>
  <c r="G32"/>
  <c r="G33"/>
  <c r="G34"/>
  <c r="G35"/>
  <c r="G36"/>
  <c r="G37"/>
  <c r="G38"/>
  <c r="G39"/>
  <c r="G40"/>
  <c r="G41"/>
  <c r="G42"/>
  <c r="G43"/>
  <c r="G44"/>
  <c r="G45"/>
  <c r="G46"/>
  <c r="G49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BA19" l="1"/>
  <c r="BA10"/>
  <c r="G119"/>
  <c r="G47" i="4"/>
  <c r="H30" i="2" l="1"/>
  <c r="F195" i="3"/>
  <c r="G195" s="1"/>
  <c r="G196" s="1"/>
  <c r="G21" i="4"/>
  <c r="G10" l="1"/>
  <c r="G11"/>
  <c r="G12"/>
  <c r="G13"/>
  <c r="G14"/>
  <c r="G15"/>
  <c r="G16"/>
  <c r="G17"/>
  <c r="G18"/>
  <c r="G19"/>
  <c r="G20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9"/>
  <c r="G82" l="1"/>
  <c r="F121" i="3" s="1"/>
  <c r="C3" i="4"/>
  <c r="F3"/>
  <c r="BA9"/>
  <c r="BB9"/>
  <c r="BC9"/>
  <c r="BD9"/>
  <c r="BE9"/>
  <c r="BA11"/>
  <c r="BA13" s="1"/>
  <c r="BB11"/>
  <c r="BC11"/>
  <c r="BC13" s="1"/>
  <c r="BD11"/>
  <c r="BE11"/>
  <c r="BE13" s="1"/>
  <c r="BA15"/>
  <c r="BB15"/>
  <c r="BC15"/>
  <c r="BD15"/>
  <c r="BE15"/>
  <c r="BA16"/>
  <c r="BB16"/>
  <c r="BC16"/>
  <c r="BD16"/>
  <c r="BE16"/>
  <c r="BA17"/>
  <c r="BB17"/>
  <c r="BC17"/>
  <c r="BD17"/>
  <c r="BE17"/>
  <c r="BA18"/>
  <c r="BB18"/>
  <c r="BC18"/>
  <c r="BD18"/>
  <c r="BE18"/>
  <c r="BA19"/>
  <c r="BB19"/>
  <c r="BC19"/>
  <c r="BD19"/>
  <c r="BE19"/>
  <c r="BA20"/>
  <c r="BB20"/>
  <c r="BC20"/>
  <c r="BD20"/>
  <c r="BE20"/>
  <c r="BA22"/>
  <c r="BB22"/>
  <c r="BC22"/>
  <c r="BD22"/>
  <c r="BE22"/>
  <c r="BA25"/>
  <c r="BA26" s="1"/>
  <c r="BB25"/>
  <c r="BB26" s="1"/>
  <c r="BC25"/>
  <c r="BD25"/>
  <c r="BD26" s="1"/>
  <c r="BE25"/>
  <c r="BE26" s="1"/>
  <c r="BC26"/>
  <c r="BA28"/>
  <c r="BA31" s="1"/>
  <c r="BB28"/>
  <c r="BC28"/>
  <c r="BD28"/>
  <c r="BE28"/>
  <c r="BA29"/>
  <c r="BB29"/>
  <c r="BC29"/>
  <c r="BD29"/>
  <c r="BE29"/>
  <c r="BA30"/>
  <c r="BB30"/>
  <c r="BC30"/>
  <c r="BD30"/>
  <c r="BE30"/>
  <c r="BA33"/>
  <c r="BB33"/>
  <c r="BC33"/>
  <c r="BD33"/>
  <c r="BE33"/>
  <c r="BA34"/>
  <c r="BB34"/>
  <c r="BC34"/>
  <c r="BD34"/>
  <c r="BE34"/>
  <c r="BE35" l="1"/>
  <c r="BC35"/>
  <c r="BA35"/>
  <c r="BD35"/>
  <c r="BB35"/>
  <c r="BE31"/>
  <c r="BC31"/>
  <c r="BE23"/>
  <c r="BA23"/>
  <c r="BC23"/>
  <c r="BD31"/>
  <c r="BB31"/>
  <c r="BD23"/>
  <c r="BB23"/>
  <c r="BD13"/>
  <c r="BB13"/>
  <c r="BE192" i="3"/>
  <c r="BE193" s="1"/>
  <c r="I30" i="2" s="1"/>
  <c r="BC192" i="3"/>
  <c r="BB192"/>
  <c r="BB193" s="1"/>
  <c r="F30" i="2" s="1"/>
  <c r="BA192" i="3"/>
  <c r="G192"/>
  <c r="BD192" s="1"/>
  <c r="BD193" s="1"/>
  <c r="BC193"/>
  <c r="G30" i="2" s="1"/>
  <c r="BA193" i="3"/>
  <c r="E30" i="2" s="1"/>
  <c r="C193" i="3"/>
  <c r="BE189"/>
  <c r="BD189"/>
  <c r="BC189"/>
  <c r="BA189"/>
  <c r="G189"/>
  <c r="BB189" s="1"/>
  <c r="BE188"/>
  <c r="BD188"/>
  <c r="BC188"/>
  <c r="BA188"/>
  <c r="G188"/>
  <c r="B28" i="2"/>
  <c r="A28"/>
  <c r="C190" i="3"/>
  <c r="BE185"/>
  <c r="BD185"/>
  <c r="BC185"/>
  <c r="BA185"/>
  <c r="G185"/>
  <c r="BB185" s="1"/>
  <c r="BE184"/>
  <c r="BD184"/>
  <c r="BC184"/>
  <c r="BC186" s="1"/>
  <c r="G27" i="2" s="1"/>
  <c r="BA184" i="3"/>
  <c r="G184"/>
  <c r="B27" i="2"/>
  <c r="A27"/>
  <c r="C186" i="3"/>
  <c r="BE181"/>
  <c r="BD181"/>
  <c r="BC181"/>
  <c r="BA181"/>
  <c r="G181"/>
  <c r="BB181" s="1"/>
  <c r="BE180"/>
  <c r="BD180"/>
  <c r="BC180"/>
  <c r="BA180"/>
  <c r="G180"/>
  <c r="BB180" s="1"/>
  <c r="BE179"/>
  <c r="BE182" s="1"/>
  <c r="I26" i="2" s="1"/>
  <c r="BD179" i="3"/>
  <c r="BC179"/>
  <c r="BA179"/>
  <c r="G179"/>
  <c r="B26" i="2"/>
  <c r="A26"/>
  <c r="C182" i="3"/>
  <c r="BE176"/>
  <c r="BD176"/>
  <c r="BC176"/>
  <c r="BA176"/>
  <c r="G176"/>
  <c r="BB176" s="1"/>
  <c r="BE175"/>
  <c r="BD175"/>
  <c r="BC175"/>
  <c r="BA175"/>
  <c r="G175"/>
  <c r="BB175" s="1"/>
  <c r="BE174"/>
  <c r="BD174"/>
  <c r="BC174"/>
  <c r="BA174"/>
  <c r="G174"/>
  <c r="BB174" s="1"/>
  <c r="BE173"/>
  <c r="BD173"/>
  <c r="BC173"/>
  <c r="BA173"/>
  <c r="G173"/>
  <c r="BB173" s="1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D164"/>
  <c r="BC164"/>
  <c r="BA164"/>
  <c r="G164"/>
  <c r="B25" i="2"/>
  <c r="A25"/>
  <c r="C177" i="3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A158"/>
  <c r="G158"/>
  <c r="BB158" s="1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24" i="2"/>
  <c r="A24"/>
  <c r="C162" i="3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E142" s="1"/>
  <c r="I23" i="2" s="1"/>
  <c r="BD131" i="3"/>
  <c r="BC131"/>
  <c r="BA131"/>
  <c r="G131"/>
  <c r="BB131" s="1"/>
  <c r="B23" i="2"/>
  <c r="A23"/>
  <c r="BA142" i="3"/>
  <c r="E23" i="2" s="1"/>
  <c r="C142" i="3"/>
  <c r="BE126"/>
  <c r="BD126"/>
  <c r="BC126"/>
  <c r="BA126"/>
  <c r="G126"/>
  <c r="BB126" s="1"/>
  <c r="BE125"/>
  <c r="BD125"/>
  <c r="BC125"/>
  <c r="BA125"/>
  <c r="G125"/>
  <c r="BB125" s="1"/>
  <c r="BE124"/>
  <c r="BD124"/>
  <c r="BC124"/>
  <c r="BC127" s="1"/>
  <c r="G22" i="2" s="1"/>
  <c r="BA124" i="3"/>
  <c r="G124"/>
  <c r="G127" s="1"/>
  <c r="B22" i="2"/>
  <c r="A22"/>
  <c r="C127" i="3"/>
  <c r="BE121"/>
  <c r="BE122" s="1"/>
  <c r="I21" i="2" s="1"/>
  <c r="BD121" i="3"/>
  <c r="BD122" s="1"/>
  <c r="H21" i="2" s="1"/>
  <c r="BC121" i="3"/>
  <c r="BC122" s="1"/>
  <c r="G21" i="2" s="1"/>
  <c r="BA121" i="3"/>
  <c r="BA122" s="1"/>
  <c r="E21" i="2" s="1"/>
  <c r="G121" i="3"/>
  <c r="G122" s="1"/>
  <c r="B21" i="2"/>
  <c r="A21"/>
  <c r="C122" i="3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C116" s="1"/>
  <c r="G19" i="2" s="1"/>
  <c r="BA107" i="3"/>
  <c r="G107"/>
  <c r="B19" i="2"/>
  <c r="A19"/>
  <c r="C116" i="3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18" i="2"/>
  <c r="A18"/>
  <c r="C105" i="3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C97" s="1"/>
  <c r="G17" i="2" s="1"/>
  <c r="BA93" i="3"/>
  <c r="G93"/>
  <c r="B17" i="2"/>
  <c r="A17"/>
  <c r="C97" i="3"/>
  <c r="BE90"/>
  <c r="BD90"/>
  <c r="BD91" s="1"/>
  <c r="H16" i="2" s="1"/>
  <c r="BC90" i="3"/>
  <c r="BB90"/>
  <c r="BB91" s="1"/>
  <c r="F16" i="2" s="1"/>
  <c r="G90" i="3"/>
  <c r="BA90" s="1"/>
  <c r="BA91" s="1"/>
  <c r="E16" i="2" s="1"/>
  <c r="B16"/>
  <c r="A16"/>
  <c r="BE91" i="3"/>
  <c r="I16" i="2" s="1"/>
  <c r="BC91" i="3"/>
  <c r="G16" i="2" s="1"/>
  <c r="C91" i="3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D88" s="1"/>
  <c r="H15" i="2" s="1"/>
  <c r="BC57" i="3"/>
  <c r="BB57"/>
  <c r="BB88" s="1"/>
  <c r="F15" i="2" s="1"/>
  <c r="G57" i="3"/>
  <c r="BA57" s="1"/>
  <c r="B15" i="2"/>
  <c r="A15"/>
  <c r="BE88" i="3"/>
  <c r="I15" i="2" s="1"/>
  <c r="C88" i="3"/>
  <c r="BE54"/>
  <c r="BD54"/>
  <c r="BC54"/>
  <c r="BB54"/>
  <c r="G54"/>
  <c r="BA54" s="1"/>
  <c r="BE53"/>
  <c r="BD53"/>
  <c r="BC53"/>
  <c r="BB53"/>
  <c r="G53"/>
  <c r="BA53" s="1"/>
  <c r="BE52"/>
  <c r="BE55" s="1"/>
  <c r="I14" i="2" s="1"/>
  <c r="BD52" i="3"/>
  <c r="BC52"/>
  <c r="BB52"/>
  <c r="G52"/>
  <c r="BA52" s="1"/>
  <c r="B14" i="2"/>
  <c r="A14"/>
  <c r="C55" i="3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13" i="2"/>
  <c r="A13"/>
  <c r="C50" i="3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12" i="2"/>
  <c r="A12"/>
  <c r="C42" i="3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11" i="2"/>
  <c r="A11"/>
  <c r="BD34" i="3"/>
  <c r="H11" i="2" s="1"/>
  <c r="C34" i="3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10" i="2"/>
  <c r="A10"/>
  <c r="BE29" i="3"/>
  <c r="I10" i="2" s="1"/>
  <c r="G29" i="3"/>
  <c r="C29"/>
  <c r="BE21"/>
  <c r="BD21"/>
  <c r="BC21"/>
  <c r="BB21"/>
  <c r="G21"/>
  <c r="BA21" s="1"/>
  <c r="BE20"/>
  <c r="BD20"/>
  <c r="BD22" s="1"/>
  <c r="H9" i="2" s="1"/>
  <c r="BC20" i="3"/>
  <c r="BB20"/>
  <c r="BB22" s="1"/>
  <c r="F9" i="2" s="1"/>
  <c r="G20" i="3"/>
  <c r="BA20" s="1"/>
  <c r="B9" i="2"/>
  <c r="A9"/>
  <c r="BE22" i="3"/>
  <c r="I9" i="2" s="1"/>
  <c r="G22" i="3"/>
  <c r="C22"/>
  <c r="BE17"/>
  <c r="BE18" s="1"/>
  <c r="I8" i="2" s="1"/>
  <c r="BD17" i="3"/>
  <c r="BC17"/>
  <c r="BC18" s="1"/>
  <c r="G8" i="2" s="1"/>
  <c r="BB17" i="3"/>
  <c r="G17"/>
  <c r="BA17" s="1"/>
  <c r="BA18" s="1"/>
  <c r="E8" i="2" s="1"/>
  <c r="B8"/>
  <c r="A8"/>
  <c r="BD18" i="3"/>
  <c r="H8" i="2" s="1"/>
  <c r="BB18" i="3"/>
  <c r="F8" i="2" s="1"/>
  <c r="C18" i="3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E15" s="1"/>
  <c r="I7" i="2" s="1"/>
  <c r="BD8" i="3"/>
  <c r="BC8"/>
  <c r="BC15" s="1"/>
  <c r="G7" i="2" s="1"/>
  <c r="BB8" i="3"/>
  <c r="G8"/>
  <c r="BA8" s="1"/>
  <c r="B7" i="2"/>
  <c r="A7"/>
  <c r="C15" i="3"/>
  <c r="C4"/>
  <c r="F3"/>
  <c r="C3"/>
  <c r="C2" i="2"/>
  <c r="C1"/>
  <c r="F31" i="1"/>
  <c r="G8"/>
  <c r="BC190" i="3" l="1"/>
  <c r="G28" i="2" s="1"/>
  <c r="BB34" i="3"/>
  <c r="F11" i="2" s="1"/>
  <c r="BC105" i="3"/>
  <c r="G18" i="2" s="1"/>
  <c r="BB42" i="3"/>
  <c r="F12" i="2" s="1"/>
  <c r="BC88" i="3"/>
  <c r="G15" i="2" s="1"/>
  <c r="BD42" i="3"/>
  <c r="H12" i="2" s="1"/>
  <c r="BB29" i="3"/>
  <c r="F10" i="2" s="1"/>
  <c r="BD29" i="3"/>
  <c r="H10" i="2" s="1"/>
  <c r="BE127" i="3"/>
  <c r="I22" i="2" s="1"/>
  <c r="BC22" i="3"/>
  <c r="G9" i="2" s="1"/>
  <c r="BC29" i="3"/>
  <c r="G10" i="2" s="1"/>
  <c r="BC50" i="3"/>
  <c r="G13" i="2" s="1"/>
  <c r="BE50" i="3"/>
  <c r="I13" i="2" s="1"/>
  <c r="BA127" i="3"/>
  <c r="E22" i="2" s="1"/>
  <c r="BA182" i="3"/>
  <c r="E26" i="2" s="1"/>
  <c r="BC42" i="3"/>
  <c r="G12" i="2" s="1"/>
  <c r="BE42" i="3"/>
  <c r="I12" i="2" s="1"/>
  <c r="G15" i="3"/>
  <c r="BB15"/>
  <c r="F7" i="2" s="1"/>
  <c r="BD15" i="3"/>
  <c r="H7" i="2" s="1"/>
  <c r="BC34" i="3"/>
  <c r="G11" i="2" s="1"/>
  <c r="BE34" i="3"/>
  <c r="I11" i="2" s="1"/>
  <c r="BB55" i="3"/>
  <c r="F14" i="2" s="1"/>
  <c r="BD55" i="3"/>
  <c r="H14" i="2" s="1"/>
  <c r="BC55" i="3"/>
  <c r="G14" i="2" s="1"/>
  <c r="BA97" i="3"/>
  <c r="E17" i="2" s="1"/>
  <c r="G177" i="3"/>
  <c r="BC177"/>
  <c r="G25" i="2" s="1"/>
  <c r="BE177" i="3"/>
  <c r="I25" i="2" s="1"/>
  <c r="BA177" i="3"/>
  <c r="E25" i="2" s="1"/>
  <c r="BA42" i="3"/>
  <c r="E12" i="2" s="1"/>
  <c r="G18" i="3"/>
  <c r="BA22"/>
  <c r="E9" i="2" s="1"/>
  <c r="BA29" i="3"/>
  <c r="E10" i="2" s="1"/>
  <c r="G34" i="3"/>
  <c r="G42"/>
  <c r="BB50"/>
  <c r="F13" i="2" s="1"/>
  <c r="BD50" i="3"/>
  <c r="H13" i="2" s="1"/>
  <c r="BA55" i="3"/>
  <c r="E14" i="2" s="1"/>
  <c r="BA88" i="3"/>
  <c r="E15" i="2" s="1"/>
  <c r="G97" i="3"/>
  <c r="BE97"/>
  <c r="I17" i="2" s="1"/>
  <c r="G105" i="3"/>
  <c r="BE105"/>
  <c r="I18" i="2" s="1"/>
  <c r="BA105" i="3"/>
  <c r="E18" i="2" s="1"/>
  <c r="G116" i="3"/>
  <c r="BE116"/>
  <c r="I19" i="2" s="1"/>
  <c r="BA116" i="3"/>
  <c r="E19" i="2" s="1"/>
  <c r="BD142" i="3"/>
  <c r="H23" i="2" s="1"/>
  <c r="BC142" i="3"/>
  <c r="G23" i="2" s="1"/>
  <c r="BD182" i="3"/>
  <c r="H26" i="2" s="1"/>
  <c r="BC182" i="3"/>
  <c r="G26" i="2" s="1"/>
  <c r="G186" i="3"/>
  <c r="BE186"/>
  <c r="I27" i="2" s="1"/>
  <c r="BA186" i="3"/>
  <c r="E27" i="2" s="1"/>
  <c r="G190" i="3"/>
  <c r="BE190"/>
  <c r="I28" i="2" s="1"/>
  <c r="BA190" i="3"/>
  <c r="E28" i="2" s="1"/>
  <c r="G193" i="3"/>
  <c r="H29" i="2" s="1"/>
  <c r="G162" i="3"/>
  <c r="BC162"/>
  <c r="G24" i="2" s="1"/>
  <c r="BE162" i="3"/>
  <c r="I24" i="2" s="1"/>
  <c r="BA162" i="3"/>
  <c r="E24" i="2" s="1"/>
  <c r="BA34" i="3"/>
  <c r="E11" i="2" s="1"/>
  <c r="BA15" i="3"/>
  <c r="E7" i="2" s="1"/>
  <c r="BD97" i="3"/>
  <c r="H17" i="2" s="1"/>
  <c r="BD105" i="3"/>
  <c r="H18" i="2" s="1"/>
  <c r="BD116" i="3"/>
  <c r="H19" i="2" s="1"/>
  <c r="BD127" i="3"/>
  <c r="H22" i="2" s="1"/>
  <c r="G142" i="3"/>
  <c r="BD162"/>
  <c r="H24" i="2" s="1"/>
  <c r="BD177" i="3"/>
  <c r="H25" i="2" s="1"/>
  <c r="G182" i="3"/>
  <c r="BD186"/>
  <c r="H27" i="2" s="1"/>
  <c r="BD190" i="3"/>
  <c r="H28" i="2" s="1"/>
  <c r="BA44" i="3"/>
  <c r="BA50" s="1"/>
  <c r="E13" i="2" s="1"/>
  <c r="G50" i="3"/>
  <c r="BB93"/>
  <c r="BB97" s="1"/>
  <c r="F17" i="2" s="1"/>
  <c r="BB99" i="3"/>
  <c r="BB105" s="1"/>
  <c r="F18" i="2" s="1"/>
  <c r="BB107" i="3"/>
  <c r="BB116" s="1"/>
  <c r="F19" i="2" s="1"/>
  <c r="G55" i="3"/>
  <c r="G88"/>
  <c r="G91"/>
  <c r="BB121"/>
  <c r="BB122" s="1"/>
  <c r="F21" i="2" s="1"/>
  <c r="BB124" i="3"/>
  <c r="BB127" s="1"/>
  <c r="F22" i="2" s="1"/>
  <c r="BB142" i="3"/>
  <c r="F23" i="2" s="1"/>
  <c r="BB144" i="3"/>
  <c r="BB162" s="1"/>
  <c r="F24" i="2" s="1"/>
  <c r="BB164" i="3"/>
  <c r="BB177" s="1"/>
  <c r="F25" i="2" s="1"/>
  <c r="BB179" i="3"/>
  <c r="BB182" s="1"/>
  <c r="F26" i="2" s="1"/>
  <c r="BB184" i="3"/>
  <c r="BB186" s="1"/>
  <c r="F27" i="2" s="1"/>
  <c r="BB188" i="3"/>
  <c r="BB190" s="1"/>
  <c r="F28" i="2" s="1"/>
  <c r="G31" l="1"/>
  <c r="C14" i="1" s="1"/>
  <c r="I31" i="2"/>
  <c r="C20" i="1" s="1"/>
  <c r="E31" i="2"/>
  <c r="C16" i="1" s="1"/>
  <c r="H31" i="2"/>
  <c r="C15" i="1" s="1"/>
  <c r="F31" i="2"/>
  <c r="C17" i="1" s="1"/>
  <c r="C18" l="1"/>
  <c r="C21" s="1"/>
  <c r="C22" l="1"/>
  <c r="F32" s="1"/>
  <c r="F33" l="1"/>
  <c r="F34" s="1"/>
</calcChain>
</file>

<file path=xl/sharedStrings.xml><?xml version="1.0" encoding="utf-8"?>
<sst xmlns="http://schemas.openxmlformats.org/spreadsheetml/2006/main" count="1242" uniqueCount="704">
  <si>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</si>
  <si>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</si>
  <si>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</si>
  <si>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</si>
  <si>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</si>
  <si>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</si>
  <si>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</si>
  <si>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</si>
  <si>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</si>
  <si>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</si>
  <si>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</si>
  <si>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</si>
  <si>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</si>
  <si>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</si>
  <si>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</si>
  <si>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</si>
  <si>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</si>
  <si>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</si>
  <si>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</si>
  <si>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</si>
  <si>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</si>
  <si>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</si>
  <si>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</si>
  <si>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</si>
  <si>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</si>
  <si>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</si>
  <si>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</si>
  <si>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</si>
  <si>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</si>
  <si>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</si>
  <si>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</si>
  <si>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</si>
  <si>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</si>
  <si>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</si>
  <si>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</si>
  <si>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</si>
  <si>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</si>
  <si>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</si>
  <si>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</si>
  <si>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</si>
  <si>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</si>
  <si>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</si>
  <si>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</si>
  <si>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</si>
  <si>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</si>
  <si>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</si>
  <si>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</si>
  <si>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</si>
  <si>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</si>
  <si>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</si>
  <si>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</si>
  <si>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</si>
  <si>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</si>
  <si>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</si>
  <si>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</si>
  <si>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</si>
  <si>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</si>
  <si>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</si>
  <si>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</si>
  <si>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</si>
  <si>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</si>
  <si>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</si>
  <si>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</si>
  <si>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</si>
  <si>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</si>
  <si>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</si>
  <si>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</si>
  <si>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</si>
  <si>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</si>
  <si>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</si>
  <si>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</si>
  <si>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</si>
  <si>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</si>
  <si>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</si>
  <si>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</si>
  <si>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151 10-1101.R00</t>
  </si>
  <si>
    <t xml:space="preserve">Pažení a rozepření stěn rýh - příložné - hl. do 2m </t>
  </si>
  <si>
    <t>m2</t>
  </si>
  <si>
    <t>151 10-1111.R00</t>
  </si>
  <si>
    <t xml:space="preserve">Odstranění paženi stěn rýh - příložné - hl. do 2 m </t>
  </si>
  <si>
    <t>161 10-1101.R00</t>
  </si>
  <si>
    <t xml:space="preserve">Svislé přemístění výkopku z hor.1-4 do 2,5 m </t>
  </si>
  <si>
    <t>174 10-1101.R00</t>
  </si>
  <si>
    <t xml:space="preserve">Zásyp jam, rýh, šachet se zhutněním </t>
  </si>
  <si>
    <t>132 991</t>
  </si>
  <si>
    <t>Zřízení vsakovacích jam vel 1,0x1,0x0,8m  vč. geotextilie a štěrku</t>
  </si>
  <si>
    <t>kpl</t>
  </si>
  <si>
    <t>3</t>
  </si>
  <si>
    <t>Svislé a kompletní konstrukce</t>
  </si>
  <si>
    <t>342 25-5026.RT1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</si>
  <si>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</si>
  <si>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</si>
  <si>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</si>
  <si>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</si>
  <si>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</si>
  <si>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</si>
  <si>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</si>
  <si>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</si>
  <si>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</si>
  <si>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</si>
  <si>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</si>
  <si>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</si>
  <si>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</si>
  <si>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</si>
  <si>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</si>
  <si>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</si>
  <si>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</si>
  <si>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</si>
  <si>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</si>
  <si>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</si>
  <si>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</si>
  <si>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935 11-1119.R00</t>
  </si>
  <si>
    <t xml:space="preserve">Osazení přík. žlabu do štěrkopísku z tvárnic 50 cm </t>
  </si>
  <si>
    <t>m</t>
  </si>
  <si>
    <t>64</t>
  </si>
  <si>
    <t>Výplně otvorů</t>
  </si>
  <si>
    <t>641 95-2211.R00</t>
  </si>
  <si>
    <t xml:space="preserve">Osazení rámů okenních plast, plocha do 2,5 m2 </t>
  </si>
  <si>
    <t>kus</t>
  </si>
  <si>
    <t>641 95-2341.R00</t>
  </si>
  <si>
    <t xml:space="preserve">Osazení rámů okenních plast, plocha do 4 m2 </t>
  </si>
  <si>
    <t>641 95-2451.R00</t>
  </si>
  <si>
    <t xml:space="preserve">Osazení rámů okenních dřevěných, plocha do 10 m2 </t>
  </si>
  <si>
    <t>642 95-2121.R00</t>
  </si>
  <si>
    <t xml:space="preserve">Dodatečné osaz plast.zárubní ,pl.do 2,5 m2 </t>
  </si>
  <si>
    <t>642 95-2221.R00</t>
  </si>
  <si>
    <t xml:space="preserve">Dodatečné osaz.plast.zárubní ,pl.nad 2,5m2 </t>
  </si>
  <si>
    <t>641 96-0000.R00</t>
  </si>
  <si>
    <t xml:space="preserve">Těsnění spár otvorových prvků PU pěnou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</si>
  <si>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</si>
  <si>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</si>
  <si>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</si>
  <si>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</si>
  <si>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</si>
  <si>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</si>
  <si>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</si>
  <si>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</si>
  <si>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</si>
  <si>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</si>
  <si>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</si>
  <si>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</si>
  <si>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</si>
  <si>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</si>
  <si>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</si>
  <si>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</si>
  <si>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</si>
  <si>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</si>
  <si>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</si>
  <si>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</si>
  <si>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953 94-1212.R00</t>
  </si>
  <si>
    <t xml:space="preserve">Osazování mřížek v rámu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</si>
  <si>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</si>
  <si>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</si>
  <si>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</si>
  <si>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</si>
  <si>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</si>
  <si>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</si>
  <si>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</si>
  <si>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</si>
  <si>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06-1113.R00</t>
  </si>
  <si>
    <t xml:space="preserve">Vyvěšení dřevěných okenních křídel pl. nad 1,5 m2 </t>
  </si>
  <si>
    <t>968 06-1125.R00</t>
  </si>
  <si>
    <t xml:space="preserve">Vyvěšení dřevěných dveřních křídel pl. do 2 m2 </t>
  </si>
  <si>
    <t>968 06-2354.R00</t>
  </si>
  <si>
    <t xml:space="preserve">Vybourání dřevěných rámů oken dvojitých pl. 1 m2 </t>
  </si>
  <si>
    <t>968 06-2355.R00</t>
  </si>
  <si>
    <t xml:space="preserve">Vybourání dřevěných rámů oken dvojitých pl. 2 m2 </t>
  </si>
  <si>
    <t>968 06-2356.R00</t>
  </si>
  <si>
    <t xml:space="preserve">Vybourání dřevěných rámů oken dvojitých pl. 4 m2 </t>
  </si>
  <si>
    <t>968 06-2357.R00</t>
  </si>
  <si>
    <t xml:space="preserve">Vybourání dřevěných rámů oken dvojitých nad  4 m2 </t>
  </si>
  <si>
    <t>968 06-2455.R00</t>
  </si>
  <si>
    <t xml:space="preserve">Vybourání dřevěných dveřních zárubní pl. do 2 m2 </t>
  </si>
  <si>
    <t>968 06-2456.R00</t>
  </si>
  <si>
    <t xml:space="preserve">Vybourání dřevěných dveřních zárubní pl. nad 2 m2 </t>
  </si>
  <si>
    <t>962 08-1141.R00</t>
  </si>
  <si>
    <t xml:space="preserve">Bourání příček ze skleněných tvárnic tl. 15 cm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</si>
  <si>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</si>
  <si>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</si>
  <si>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</si>
  <si>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</si>
  <si>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42-1830.R00</t>
  </si>
  <si>
    <t xml:space="preserve">Demontáž oplechování říms,rš od 100 do 200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</si>
  <si>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</si>
  <si>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</si>
  <si>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</si>
  <si>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</si>
  <si>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</si>
  <si>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</si>
  <si>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</si>
  <si>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</si>
  <si>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43-0850.R00</t>
  </si>
  <si>
    <t xml:space="preserve">Demontáž oplechování zdí,rš do 750 mm </t>
  </si>
  <si>
    <t>764 34-2841.R00</t>
  </si>
  <si>
    <t xml:space="preserve">Demontáž lemování trub D 250 mm, hl. kryt. do 30° </t>
  </si>
  <si>
    <t>764 31-1821.R00</t>
  </si>
  <si>
    <t xml:space="preserve">Demontáž krytiny, tabule 2 x 1 m, do 25 m2, do 30° </t>
  </si>
  <si>
    <t>764 33-1850.R00</t>
  </si>
  <si>
    <t xml:space="preserve">Demontáž lemování zdí, rš 400 a 500 mm, do 30° </t>
  </si>
  <si>
    <t>968 90-9001</t>
  </si>
  <si>
    <t xml:space="preserve">Demontáž prvků kotvených na fasádě </t>
  </si>
  <si>
    <t>978 05-9631.R00</t>
  </si>
  <si>
    <t xml:space="preserve">Odsekání vnějších obkladů stěn nad 2 m2 </t>
  </si>
  <si>
    <t>766 42-1821.R00</t>
  </si>
  <si>
    <t xml:space="preserve">Demontáž obložení stropů palubkami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</si>
  <si>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</si>
  <si>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</si>
  <si>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</si>
  <si>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</si>
  <si>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</si>
  <si>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</si>
  <si>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</si>
  <si>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</si>
  <si>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</si>
  <si>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</si>
  <si>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</si>
  <si>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</si>
  <si>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</si>
  <si>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</si>
  <si>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</si>
  <si>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</si>
  <si>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</si>
  <si>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</si>
  <si>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</si>
  <si>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</si>
  <si>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711 49-1272.RZ1</t>
  </si>
  <si>
    <t>Izolace tlaková, ochranná textilie svislá včetně dodávky textilie</t>
  </si>
  <si>
    <t>711 48-2001.RZ1</t>
  </si>
  <si>
    <t>Nopová folie  svisle včetně dodávky fólie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</si>
  <si>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</si>
  <si>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</si>
  <si>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</si>
  <si>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</si>
  <si>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</si>
  <si>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živ.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</si>
  <si>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</si>
  <si>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</si>
  <si>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</si>
  <si>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</si>
  <si>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</si>
  <si>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</si>
  <si>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</si>
  <si>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</si>
  <si>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</si>
  <si>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</si>
  <si>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</si>
  <si>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</si>
  <si>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</si>
  <si>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</si>
  <si>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</si>
  <si>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</si>
  <si>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</si>
  <si>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</si>
  <si>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</si>
  <si>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</si>
  <si>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</si>
  <si>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</si>
  <si>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</si>
  <si>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</si>
  <si>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 xml:space="preserve">Polystyren extrudovaný tl 70mm </t>
  </si>
  <si>
    <t>998 71-3201.R00</t>
  </si>
  <si>
    <t xml:space="preserve">Přesun hmot pro izolace tepelné, výšky do 6 m </t>
  </si>
  <si>
    <t>732</t>
  </si>
  <si>
    <t>Předávací stanice</t>
  </si>
  <si>
    <t>732 101</t>
  </si>
  <si>
    <t xml:space="preserve">Náklady dle přílohy - díl 410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</si>
  <si>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</si>
  <si>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</si>
  <si>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</si>
  <si>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</si>
  <si>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</si>
  <si>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</si>
  <si>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</si>
  <si>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</si>
  <si>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</si>
  <si>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</si>
  <si>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</si>
  <si>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 xml:space="preserve">Oplechování parapetů, rš 300 mm poplast plech </t>
  </si>
  <si>
    <t>764 90-1030.R00</t>
  </si>
  <si>
    <t>Kotlík žlabový kónický OK vel.žlabu 125 mm poplast plech,</t>
  </si>
  <si>
    <t>764 90-1040.R00</t>
  </si>
  <si>
    <t>Žlab podokap půlkruhový rš.250 poplast plech</t>
  </si>
  <si>
    <t>764 90-1052.R00</t>
  </si>
  <si>
    <t xml:space="preserve">Odpadní trouby kruhové D 120 mm poplast plech </t>
  </si>
  <si>
    <t>764 90-1101.R00</t>
  </si>
  <si>
    <t xml:space="preserve">Oplechování střechy nad římsou vč. krycího plechu </t>
  </si>
  <si>
    <t>764 90-0250.R00</t>
  </si>
  <si>
    <t xml:space="preserve">Oplechování zdí z poplast plechu, rš do 660 mm </t>
  </si>
  <si>
    <t>764 90-0260.R00</t>
  </si>
  <si>
    <t xml:space="preserve">Oplechování zdí z  poplast plechu, rš 750 mm </t>
  </si>
  <si>
    <t>764 90-1250.R00</t>
  </si>
  <si>
    <t xml:space="preserve">Lemování z poplast plechu zdí, rš 500 mm </t>
  </si>
  <si>
    <t>764 90-2230.R00</t>
  </si>
  <si>
    <t xml:space="preserve">Oplechování prostupů  do 150 mm poplast plech </t>
  </si>
  <si>
    <t>764 90-2240.R00</t>
  </si>
  <si>
    <t>Oplechování prostupů do 200 mm poplast plech poz 9/K</t>
  </si>
  <si>
    <t>764 90-0010.R00</t>
  </si>
  <si>
    <t xml:space="preserve">Zastřešení poplast plechy, do 30° </t>
  </si>
  <si>
    <t>764 90-9001</t>
  </si>
  <si>
    <t>Oplechování drobných doplňkových konstrukcí poz 11/K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</si>
  <si>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</si>
  <si>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</si>
  <si>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</si>
  <si>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</si>
  <si>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</si>
  <si>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600/600 mm,vč. izol.dvojskla kování a mikroventilace,</t>
  </si>
  <si>
    <t>766 102</t>
  </si>
  <si>
    <t>Okno plast vel 1500/1500mm vč.izol dvojskla, kování a mikroventilace,</t>
  </si>
  <si>
    <t>766 103</t>
  </si>
  <si>
    <t>Okno plast vel 900/1500 vč izol.dvojskla, mikroventilace a kování D+M,</t>
  </si>
  <si>
    <t>766 104</t>
  </si>
  <si>
    <t>Okno plast vel 1500/600 vč izol.dvojskla, mikroventilace a kování D+M,</t>
  </si>
  <si>
    <t>766 105</t>
  </si>
  <si>
    <t>Okno plast vel 1500/900 vč izol.dvojskla, mikroventilace a kování D+M,</t>
  </si>
  <si>
    <t>766 106</t>
  </si>
  <si>
    <t>Okno plast vel 1200/1200 vč izol.dvojskla, mikroventilace a kování D+M,</t>
  </si>
  <si>
    <t>766 107</t>
  </si>
  <si>
    <t>Okno plast vel 2400/1500 vč izol.dvojskla, mikroventilace a kování D+M,</t>
  </si>
  <si>
    <t>766 108</t>
  </si>
  <si>
    <t>Okno plast vel 1500/2550mm vč izol.dvojskla, mikroventilace a kování pevně zasklenné D+M</t>
  </si>
  <si>
    <t>766 109</t>
  </si>
  <si>
    <t>Okno plast vel 3x1200/1200 vč izol.dvojskla, mikroventilace a kování D+M,</t>
  </si>
  <si>
    <t>766 61-5001</t>
  </si>
  <si>
    <t>Dveře vstupní plast vel.800/1970 plné vč kování,</t>
  </si>
  <si>
    <t>766 61-5002</t>
  </si>
  <si>
    <t>Dveře vstup plastové vel 1600/2500 vč.izol.dvojsk a. kování,</t>
  </si>
  <si>
    <t>766 61-5003</t>
  </si>
  <si>
    <t>Dveře vstup plast v el 1500/1970mm vč izol dvojskla a kování</t>
  </si>
  <si>
    <t>766 62-9001</t>
  </si>
  <si>
    <t>Dveře vnitřní jednokřídl vel 600/1970 vč ocel zárubně a kování</t>
  </si>
  <si>
    <t>766 110</t>
  </si>
  <si>
    <t xml:space="preserve">Žaluzie AL horizontální </t>
  </si>
  <si>
    <t>766 301</t>
  </si>
  <si>
    <t xml:space="preserve">Mléčná folie na sklo </t>
  </si>
  <si>
    <t>766 42-0010.RAA</t>
  </si>
  <si>
    <t>Obklad podhledu palubkami pero-drážka palubky SM/JD, lakování</t>
  </si>
  <si>
    <t>766 42-0010.RAI</t>
  </si>
  <si>
    <t>Obklad podhledu palubkami pero-drážka pouze montáž,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</si>
  <si>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</si>
  <si>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</si>
  <si>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</si>
  <si>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</si>
  <si>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</si>
  <si>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 xml:space="preserve">Repase mříží okna vel 600/600 </t>
  </si>
  <si>
    <t>767 102</t>
  </si>
  <si>
    <t xml:space="preserve">Repase mříží okna vel 1500/1500mm </t>
  </si>
  <si>
    <t>767 103</t>
  </si>
  <si>
    <t xml:space="preserve">Repase mříží okna vel 900/1500mm </t>
  </si>
  <si>
    <t>767 104</t>
  </si>
  <si>
    <t xml:space="preserve">Repase mříží okna vel 1500/600mm </t>
  </si>
  <si>
    <t>767 105</t>
  </si>
  <si>
    <t>Repase mříží okna vel 1500/900mm poz 01/Z</t>
  </si>
  <si>
    <t>767 106</t>
  </si>
  <si>
    <t xml:space="preserve">Repase mříží okna vel 1200/1200mm </t>
  </si>
  <si>
    <t>767 107</t>
  </si>
  <si>
    <t xml:space="preserve">Repase mříží okna vel 2400/1500mm </t>
  </si>
  <si>
    <t>767 108</t>
  </si>
  <si>
    <t xml:space="preserve">Nové mříže okna vel 1500/2550mm </t>
  </si>
  <si>
    <t>767 109</t>
  </si>
  <si>
    <t xml:space="preserve">VZT mřížky AL </t>
  </si>
  <si>
    <t>767 110</t>
  </si>
  <si>
    <t xml:space="preserve">Přeložení stáv, stříšky s plech.krytinou </t>
  </si>
  <si>
    <t>767 111</t>
  </si>
  <si>
    <t xml:space="preserve">Repase stáv. žebříku dl 10,5m vč. žár.zinkování </t>
  </si>
  <si>
    <t>767 112</t>
  </si>
  <si>
    <t xml:space="preserve">Úprava stáv.oplocení 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</si>
  <si>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</si>
  <si>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</si>
  <si>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</si>
  <si>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</si>
  <si>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</si>
  <si>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</si>
  <si>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</si>
  <si>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</si>
  <si>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</si>
  <si>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</si>
  <si>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</si>
  <si>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</si>
  <si>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</si>
  <si>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</si>
  <si>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</si>
  <si>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</si>
  <si>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</si>
  <si>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</si>
  <si>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</si>
  <si>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</si>
  <si>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</si>
  <si>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</si>
  <si>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</si>
  <si>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</si>
  <si>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</si>
  <si>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</si>
  <si>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</si>
  <si>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</si>
  <si>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005 Velitelství</t>
  </si>
  <si>
    <t>Sníž.energet.náročnosti pro vytápění věznice Příbram</t>
  </si>
  <si>
    <t>říjen 2011</t>
  </si>
  <si>
    <t>Boukalová</t>
  </si>
  <si>
    <t>Stavební přípomoce</t>
  </si>
  <si>
    <t>Pomocné ocelové konstrukce</t>
  </si>
  <si>
    <t xml:space="preserve">Tlakové zkoušky potrubí 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</si>
  <si>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</si>
  <si>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</si>
  <si>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</si>
  <si>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0-6 bar </t>
  </si>
  <si>
    <t>G 5/4“</t>
  </si>
  <si>
    <t>Vyvažovací regulační ventil s přednastavením a vypouštěním G 1"</t>
  </si>
  <si>
    <t>Zpětný ventil G 1"</t>
  </si>
  <si>
    <t>Kulový kohout G 1“</t>
  </si>
  <si>
    <t>Odvzdušňovací kulový kohout G 3/8“</t>
  </si>
  <si>
    <t>Vypouštěcí a odvzdušňovací kulový kohout G 1/2“</t>
  </si>
  <si>
    <t>Závěsy na potrubí, konzole, objímky</t>
  </si>
  <si>
    <t>Odvzdušňovací nádoby DN 50</t>
  </si>
  <si>
    <t>Orientační štítky na potrubí</t>
  </si>
  <si>
    <t>Potrubí z ocelových trubek závitových v kotelnách a strojovnách</t>
  </si>
  <si>
    <t>Čerpadlo třístupňové DN25/6, G = 0,69 m3/h, el. 230 V</t>
  </si>
  <si>
    <t xml:space="preserve">   ve spojích svařovaných do DN 25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</si>
  <si>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</si>
  <si>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</si>
  <si>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 20</t>
  </si>
  <si>
    <t>Kulový kohout G 3/4“</t>
  </si>
  <si>
    <t>G 1“</t>
  </si>
  <si>
    <t>Filtr závitový s výměnnou vložkou G 1“</t>
  </si>
  <si>
    <t>Zpětný ventil G 3/4"</t>
  </si>
  <si>
    <t>Vyvažovací regulační ventil s přednastavením a vypouštěním G 3/4"</t>
  </si>
  <si>
    <t>Nátěry potrubí syntetické základní do DN 32</t>
  </si>
  <si>
    <t>Nátěry potrubí syntetické základní s 1x email. do DN 25</t>
  </si>
  <si>
    <t>Tepelná izolace potrubí a kolen z polyetylenu tl. 25 mm do DN 25</t>
  </si>
  <si>
    <t>DN 25/6, G = 1,46 m3/h, el. 230 V</t>
  </si>
  <si>
    <t>Čerpadlo třístupňové DN25/6, G = 0,52 m3/h, el. 230 V</t>
  </si>
  <si>
    <t xml:space="preserve">   ve spojích svařovaných do DN 32</t>
  </si>
  <si>
    <t>Uzavírací ventil s lineární škrticí charakteristikou  - armatury na vstupu do PS, DN32</t>
  </si>
  <si>
    <t>Vyvažovací regulační ventil  s přednastavením DN 25</t>
  </si>
  <si>
    <t>DN 32</t>
  </si>
  <si>
    <t>se schopností regulovat až po úplné uzavření, PN 25, DN 25</t>
  </si>
  <si>
    <t>Nátěry potrubí syntetické základní s 1x email. do DN 32</t>
  </si>
  <si>
    <t>Tepelná izolace potrubí a kolen z polyetylenu tl. 25 mm do DN 32</t>
  </si>
  <si>
    <t>Obj. 005 - Budova velitelství</t>
  </si>
  <si>
    <t xml:space="preserve">Obj. 005a - Nová budova velitelství </t>
  </si>
  <si>
    <t xml:space="preserve">   Zásobníkový ohřívač TV závěsný,  kombinovaný, </t>
  </si>
  <si>
    <t>tlak.diferenci DN 25/6, G=1,59m3/h, 230W</t>
  </si>
  <si>
    <t>Čerpadlo s plynulou regulací otáček v závislosti na</t>
  </si>
  <si>
    <t xml:space="preserve">  objem 200l, vč.tepel.izolace, jm.výkon 24kW</t>
  </si>
  <si>
    <t>diferenci DN 25/6, G = 0,60 m3/h, el. 230 V</t>
  </si>
  <si>
    <t>Čerpadlo s plynulou regulací otáček v závislosti na tlakové</t>
  </si>
  <si>
    <t>732 Předávací stanici</t>
  </si>
  <si>
    <t>732 301</t>
  </si>
  <si>
    <t>732 302</t>
  </si>
  <si>
    <t>733 301</t>
  </si>
  <si>
    <t>733 302</t>
  </si>
  <si>
    <t>733 303</t>
  </si>
  <si>
    <t>733 304</t>
  </si>
  <si>
    <t>734 101</t>
  </si>
  <si>
    <t>734 102</t>
  </si>
  <si>
    <t>734 103</t>
  </si>
  <si>
    <t>734 104</t>
  </si>
  <si>
    <t>734 105</t>
  </si>
  <si>
    <t>734 106</t>
  </si>
  <si>
    <t>734 107</t>
  </si>
  <si>
    <t>734 108</t>
  </si>
  <si>
    <t>734 109</t>
  </si>
  <si>
    <t>734 110</t>
  </si>
  <si>
    <t>734 111</t>
  </si>
  <si>
    <t>734 112</t>
  </si>
  <si>
    <t>734 113</t>
  </si>
  <si>
    <t>734 114</t>
  </si>
  <si>
    <t>733  311</t>
  </si>
  <si>
    <t>783 103</t>
  </si>
  <si>
    <t xml:space="preserve">Doplňkové konstrukce z ocelového válc. materiálu včetně </t>
  </si>
  <si>
    <t>na vstupu do PS, DN25</t>
  </si>
  <si>
    <t xml:space="preserve">Uzavírací ventil s lineární škrticí charakteristikou  - armatury </t>
  </si>
  <si>
    <t>Doplňkové konstrukce z ocelového válc. materiálu včetně</t>
  </si>
  <si>
    <t>celkem za</t>
  </si>
  <si>
    <t>Vypracování výrobní dokumentace M + R</t>
  </si>
  <si>
    <t>360 62</t>
  </si>
  <si>
    <t>Revize včetně revizní zprávy</t>
  </si>
  <si>
    <t>360 61</t>
  </si>
  <si>
    <t>Seřízení ma uvedení do provozu</t>
  </si>
  <si>
    <t>360 60</t>
  </si>
  <si>
    <t>Vypracování SW podstanice</t>
  </si>
  <si>
    <t>360 59</t>
  </si>
  <si>
    <t>Převodník metalika-optika</t>
  </si>
  <si>
    <t>360 58</t>
  </si>
  <si>
    <t>Ovládací panel pro montáž na čelní desku rozváděče</t>
  </si>
  <si>
    <t>360 57</t>
  </si>
  <si>
    <t>360 56</t>
  </si>
  <si>
    <t>360 55</t>
  </si>
  <si>
    <t>360 54</t>
  </si>
  <si>
    <t xml:space="preserve">  </t>
  </si>
  <si>
    <t>Vodič CYA 6 mm2, žlutozelený</t>
  </si>
  <si>
    <t>360 53</t>
  </si>
  <si>
    <t>Ukončení kabelů smršťovací záklopkou</t>
  </si>
  <si>
    <t>360 52</t>
  </si>
  <si>
    <t>360 51</t>
  </si>
  <si>
    <t>Krabice se svorkama  na povrch (Acidur)</t>
  </si>
  <si>
    <t>360 50</t>
  </si>
  <si>
    <t>Materiál úhelník 35x35x3</t>
  </si>
  <si>
    <t>360 49</t>
  </si>
  <si>
    <t>360 48</t>
  </si>
  <si>
    <t>Kotevní destička</t>
  </si>
  <si>
    <t>360 47</t>
  </si>
  <si>
    <t>360 46</t>
  </si>
  <si>
    <t>Žlab MARS 125x50 včetně kolen, podpěr a vík</t>
  </si>
  <si>
    <t>360 45</t>
  </si>
  <si>
    <t>Žlab MARS 62x50 včetně kolen, podpěr a vík</t>
  </si>
  <si>
    <t>360 44</t>
  </si>
  <si>
    <t>Kabel LAM TWIN 4x2x0,5 pevně uložený</t>
  </si>
  <si>
    <t>360 43</t>
  </si>
  <si>
    <t>Kabel CYKY 5J x 1, 5 pevně uložený</t>
  </si>
  <si>
    <t>360 42</t>
  </si>
  <si>
    <t>360 41</t>
  </si>
  <si>
    <t>Kabel CYKY 3J x 1, 5 pevně uložený</t>
  </si>
  <si>
    <t>360 40</t>
  </si>
  <si>
    <t>360 39</t>
  </si>
  <si>
    <t>Kabel JYSTY 2P x 0,8 pevně uložený</t>
  </si>
  <si>
    <t>KABELY A KONSTRUKCE VČETNĚ NÁTĚRŮ</t>
  </si>
  <si>
    <t>360 38</t>
  </si>
  <si>
    <t>360 37</t>
  </si>
  <si>
    <t>360 36</t>
  </si>
  <si>
    <t>360 35</t>
  </si>
  <si>
    <t>360 34</t>
  </si>
  <si>
    <t>360 33</t>
  </si>
  <si>
    <t>360 32</t>
  </si>
  <si>
    <t>360 31</t>
  </si>
  <si>
    <t>360 30</t>
  </si>
  <si>
    <t>360 29</t>
  </si>
  <si>
    <t>360 28</t>
  </si>
  <si>
    <t>360 27</t>
  </si>
  <si>
    <t>360 26</t>
  </si>
  <si>
    <t>360 25</t>
  </si>
  <si>
    <t>360 24</t>
  </si>
  <si>
    <t>360 23</t>
  </si>
  <si>
    <t>360 22</t>
  </si>
  <si>
    <t>360 21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</si>
  <si>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</si>
  <si>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</si>
  <si>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</si>
  <si>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</si>
  <si>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</si>
  <si>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</si>
  <si>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</si>
  <si>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</si>
  <si>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</si>
  <si>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</si>
  <si>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</si>
  <si>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</si>
  <si>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</si>
  <si>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</si>
  <si>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</si>
  <si>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</si>
  <si>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</si>
  <si>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</si>
  <si>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</si>
  <si>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</si>
  <si>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</si>
  <si>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</si>
  <si>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</si>
  <si>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</si>
  <si>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</si>
  <si>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</si>
  <si>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</si>
  <si>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</si>
  <si>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</si>
  <si>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</si>
  <si>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</si>
  <si>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</si>
  <si>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</si>
  <si>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21/1-2x,22/1, 23/3,24/1</t>
  </si>
  <si>
    <t>Prostorový snímač teploty ,22/2,24/4,</t>
  </si>
  <si>
    <t>Snímač tlaku , 0-10V, 0-6B,21/2,</t>
  </si>
  <si>
    <t>Stonkový termostat, 30 až 90 st.C, 24/2</t>
  </si>
  <si>
    <t>Snímač zaplavení včetně elektrod, 24/3</t>
  </si>
  <si>
    <t>Havarijní ventil s elektrohydraulickým uzávěrem, DN 25, PN25, pohon 230V,50 Hz, 4/5</t>
  </si>
  <si>
    <t>Zářivkové svítidlo, 2x36W, přisazené, IP54</t>
  </si>
  <si>
    <t xml:space="preserve">Jednopólový vypínač pro nástěnnou montáž, IP44 </t>
  </si>
  <si>
    <t>ROZVÁDĚČ RA-005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</si>
  <si>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</si>
  <si>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Podstanice řídícího systému pro  AI=12,DI=10, AO=5, DO=10</t>
  </si>
  <si>
    <t>SOFTWARE objektu 005</t>
  </si>
  <si>
    <t>Objekt 005a - Nové velitelství</t>
  </si>
  <si>
    <t>Čidlo teploty tyčové , 25/1-2x,27/1,28/1,26/3,29/1</t>
  </si>
  <si>
    <t>Prostorový snímač teploty ,27/2,29/4,</t>
  </si>
  <si>
    <t>Snímač tlaku , 0-10V, 0-6B,25/2,</t>
  </si>
  <si>
    <t>Stonkový termostat, 30 až 90 st.C, 29/2-2x</t>
  </si>
  <si>
    <t>Snímač zaplavení včetně elektrod, 29/3</t>
  </si>
  <si>
    <t>Havarijní ventil s elektrohydraulickým uzávěrem, DN 32, PN25, pohon 230V,50 Hz, 4/5</t>
  </si>
  <si>
    <t>ROZVÁDĚČ RA-005a</t>
  </si>
  <si>
    <t>SOFTWARE objektu 005a</t>
  </si>
  <si>
    <t>Přímý regulační ventil  kv=4,0m3/hod, PN25, pohon 24V, 0-10V, 23/2,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</si>
  <si>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kv=6,3m3/hod, PN16, 24V, 0-10V, 22/3,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</si>
  <si>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kv=2,5m3/hod, PN16, 24V, 0-10V, 26/3,27/3,28/3</t>
    </r>
  </si>
  <si>
    <t>360 64</t>
  </si>
  <si>
    <t xml:space="preserve">360 65 </t>
  </si>
  <si>
    <t>360 66</t>
  </si>
  <si>
    <t>360 67</t>
  </si>
  <si>
    <t>360 68</t>
  </si>
  <si>
    <t>360 69</t>
  </si>
  <si>
    <t>360 70</t>
  </si>
  <si>
    <t>360 71</t>
  </si>
  <si>
    <t>360 72</t>
  </si>
  <si>
    <t>360 73</t>
  </si>
  <si>
    <t>360 74</t>
  </si>
  <si>
    <t>360 75</t>
  </si>
  <si>
    <t>360 76</t>
  </si>
  <si>
    <t>360 77</t>
  </si>
  <si>
    <t>360 78</t>
  </si>
  <si>
    <t>360 79</t>
  </si>
  <si>
    <t>360 80</t>
  </si>
  <si>
    <t>360 81</t>
  </si>
  <si>
    <t>360 82</t>
  </si>
  <si>
    <t>360 83</t>
  </si>
  <si>
    <t>360 84</t>
  </si>
  <si>
    <t>360 85</t>
  </si>
  <si>
    <t>360 86</t>
  </si>
  <si>
    <t>360 87</t>
  </si>
  <si>
    <t>360 88</t>
  </si>
  <si>
    <t>360 89</t>
  </si>
  <si>
    <t>360 90</t>
  </si>
  <si>
    <t>360 91</t>
  </si>
  <si>
    <t>360 92</t>
  </si>
  <si>
    <t>M 36 Měření a regulace</t>
  </si>
  <si>
    <t>M36</t>
  </si>
  <si>
    <t>Měření a regulace</t>
  </si>
  <si>
    <t>Náklady dle přílohy - díl 700</t>
  </si>
  <si>
    <t xml:space="preserve"> M36 Měření a regulace</t>
  </si>
  <si>
    <t>M 21</t>
  </si>
  <si>
    <t>MaR</t>
  </si>
  <si>
    <t>720 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</si>
  <si>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</si>
  <si>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</si>
  <si>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</si>
  <si>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</si>
  <si>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</si>
  <si>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</si>
  <si>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</si>
  <si>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</si>
  <si>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</si>
  <si>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</si>
  <si>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Izolace tl 25mm DN 32 </t>
  </si>
  <si>
    <t>722 18-9002</t>
  </si>
  <si>
    <t xml:space="preserve">Pozink.žlábky pro potrubí pod stropem do DN 40 </t>
  </si>
  <si>
    <t>722 17-9001</t>
  </si>
  <si>
    <t>Potrubí z PPR Instaplast, studená, D 32/4,4 mm vč. izol tl 25mm</t>
  </si>
  <si>
    <t>722 17-2313.R00</t>
  </si>
  <si>
    <t xml:space="preserve">Cirkulační čerpadlo DN 25 </t>
  </si>
  <si>
    <t>724 32-9001</t>
  </si>
  <si>
    <t xml:space="preserve">Zpětná klapka DN 25 </t>
  </si>
  <si>
    <t>722 23-1063</t>
  </si>
  <si>
    <t xml:space="preserve">Kulový kohout s vypouš´t DN 25 </t>
  </si>
  <si>
    <t>722 22-2332</t>
  </si>
  <si>
    <t xml:space="preserve">Kulový kohout  DN 25 </t>
  </si>
  <si>
    <t>722 22-2313</t>
  </si>
  <si>
    <t xml:space="preserve">Nádoba expanzní na pitnou vodu 8l </t>
  </si>
  <si>
    <t>724 30-9002</t>
  </si>
  <si>
    <t xml:space="preserve">Ventil pojistný, G 1/2 </t>
  </si>
  <si>
    <t>722 23-1161.R00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</si>
  <si>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</si>
  <si>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</si>
  <si>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</si>
  <si>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</si>
  <si>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25 </t>
  </si>
  <si>
    <t>722 23-2362</t>
  </si>
  <si>
    <t xml:space="preserve">Ventil redukční, G 1 (DN 25) </t>
  </si>
  <si>
    <t>722 23-1283.R00</t>
  </si>
  <si>
    <t>soubor</t>
  </si>
  <si>
    <t xml:space="preserve">Oprava-potrubí závitové,vsazení odbočky DN 32 </t>
  </si>
  <si>
    <t>722 13-1914.R00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</si>
  <si>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</si>
  <si>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</si>
  <si>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</si>
  <si>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</si>
  <si>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</si>
  <si>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</si>
  <si>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</si>
  <si>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</si>
  <si>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</si>
  <si>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</si>
  <si>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Průraz přes obvodovou zeď vel 100x100 mm </t>
  </si>
  <si>
    <t>953 50-9001</t>
  </si>
  <si>
    <t xml:space="preserve">Potrubí KG svodné (ležaté) v zemi DN 100 x 3,2 mm </t>
  </si>
  <si>
    <t>721 17-6222.R00</t>
  </si>
  <si>
    <t xml:space="preserve">Potrubí HT připojovací DN 40 x 1,8 mm </t>
  </si>
  <si>
    <t>721 17-6102.R00</t>
  </si>
  <si>
    <t xml:space="preserve">Potrubí HT připojovací DN 50 x 1,8 mm </t>
  </si>
  <si>
    <t>721 17-6103.R00</t>
  </si>
  <si>
    <t>Vnitřní kanalizace</t>
  </si>
  <si>
    <t>721</t>
  </si>
  <si>
    <t xml:space="preserve">napojení na stáv.kanalizaci KG </t>
  </si>
  <si>
    <t>721 17-000</t>
  </si>
  <si>
    <t xml:space="preserve">Odstranění zámkové dlažby a uvedení do pův.stavu </t>
  </si>
  <si>
    <t>113 10-6521.R00</t>
  </si>
  <si>
    <t>720</t>
  </si>
  <si>
    <t>Zdravotní instalace</t>
  </si>
  <si>
    <t>84a</t>
  </si>
  <si>
    <t>720 01</t>
  </si>
  <si>
    <t>Náklady dle přílohy díl 200</t>
  </si>
  <si>
    <t>720 Zdravotní instalace</t>
  </si>
  <si>
    <t>Zateplovací systém ETICS tl.40 mm se silikátovou omítkou 2,5 kg/m2</t>
  </si>
  <si>
    <t>Zateplovací systém ETICS tl. 150 mm se silikátovou omítkou  2,5 kg/m2</t>
  </si>
  <si>
    <t xml:space="preserve">SBS pás modif. S posypem tl. 40 </t>
  </si>
  <si>
    <t xml:space="preserve">Kompl.izol.dílec z EPS a asfalt.pásu tl. 60 mm </t>
  </si>
  <si>
    <t xml:space="preserve">Kompl.izol.dílec z EPS a asfalt.pásu tl. 150 mm </t>
  </si>
  <si>
    <t>Nadezdívka z desek porobet. tl. 12,5 cm desky P 2 - 500, 599 x 249 x 125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</si>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</sst>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Narrow"/>
      <family val="2"/>
      <charset val="238"/>
    </font>
    <font>
      <sz val="8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</font>
    <font>
      <b/>
      <i/>
      <sz val="11"/>
      <name val="Arial CE"/>
      <charset val="238"/>
    </font>
    <font>
      <sz val="8"/>
      <color indexed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23" fillId="0" borderId="0"/>
    <xf numFmtId="0" fontId="21" fillId="0" borderId="0"/>
    <xf numFmtId="0" fontId="1" fillId="0" borderId="0"/>
  </cellStyleXfs>
  <cellXfs count="284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4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4" fillId="0" borderId="44" xfId="1" applyFont="1" applyFill="1" applyBorder="1"/>
    <xf numFmtId="0" fontId="10" fillId="0" borderId="44" xfId="1" applyFill="1" applyBorder="1"/>
    <xf numFmtId="0" fontId="11" fillId="0" borderId="44" xfId="1" applyFont="1" applyFill="1" applyBorder="1" applyAlignment="1">
      <alignment horizontal="right"/>
    </xf>
    <xf numFmtId="0" fontId="10" fillId="0" borderId="44" xfId="1" applyFill="1" applyBorder="1" applyAlignment="1">
      <alignment horizontal="left"/>
    </xf>
    <xf numFmtId="0" fontId="10" fillId="0" borderId="45" xfId="1" applyFill="1" applyBorder="1"/>
    <xf numFmtId="0" fontId="4" fillId="0" borderId="48" xfId="1" applyFont="1" applyFill="1" applyBorder="1"/>
    <xf numFmtId="0" fontId="10" fillId="0" borderId="48" xfId="1" applyFill="1" applyBorder="1"/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0" fontId="10" fillId="0" borderId="0" xfId="1" applyFill="1" applyAlignment="1"/>
    <xf numFmtId="49" fontId="5" fillId="0" borderId="57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7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0" fillId="0" borderId="53" xfId="1" applyFill="1" applyBorder="1" applyAlignment="1">
      <alignment horizontal="center"/>
    </xf>
    <xf numFmtId="0" fontId="10" fillId="0" borderId="53" xfId="1" applyNumberFormat="1" applyFill="1" applyBorder="1" applyAlignment="1">
      <alignment horizontal="right"/>
    </xf>
    <xf numFmtId="0" fontId="10" fillId="0" borderId="53" xfId="1" applyNumberFormat="1" applyFill="1" applyBorder="1"/>
    <xf numFmtId="0" fontId="10" fillId="0" borderId="0" xfId="1" applyNumberFormat="1"/>
    <xf numFmtId="0" fontId="17" fillId="0" borderId="0" xfId="1" applyFont="1"/>
    <xf numFmtId="0" fontId="8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9" fillId="0" borderId="53" xfId="1" applyFont="1" applyFill="1" applyBorder="1" applyAlignment="1">
      <alignment wrapText="1"/>
    </xf>
    <xf numFmtId="49" fontId="18" fillId="0" borderId="53" xfId="1" applyNumberFormat="1" applyFont="1" applyFill="1" applyBorder="1" applyAlignment="1">
      <alignment horizontal="center" shrinkToFit="1"/>
    </xf>
    <xf numFmtId="4" fontId="18" fillId="0" borderId="53" xfId="1" applyNumberFormat="1" applyFont="1" applyFill="1" applyBorder="1" applyAlignment="1">
      <alignment horizontal="right"/>
    </xf>
    <xf numFmtId="4" fontId="18" fillId="0" borderId="53" xfId="1" applyNumberFormat="1" applyFont="1" applyFill="1" applyBorder="1"/>
    <xf numFmtId="0" fontId="10" fillId="0" borderId="60" xfId="1" applyFill="1" applyBorder="1" applyAlignment="1">
      <alignment horizontal="center"/>
    </xf>
    <xf numFmtId="49" fontId="4" fillId="0" borderId="60" xfId="1" applyNumberFormat="1" applyFont="1" applyFill="1" applyBorder="1" applyAlignment="1">
      <alignment horizontal="left"/>
    </xf>
    <xf numFmtId="0" fontId="4" fillId="0" borderId="60" xfId="1" applyFont="1" applyFill="1" applyBorder="1"/>
    <xf numFmtId="4" fontId="10" fillId="0" borderId="60" xfId="1" applyNumberFormat="1" applyFill="1" applyBorder="1" applyAlignment="1">
      <alignment horizontal="right"/>
    </xf>
    <xf numFmtId="4" fontId="6" fillId="0" borderId="6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10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49" fontId="0" fillId="0" borderId="0" xfId="0" applyNumberFormat="1" applyBorder="1"/>
    <xf numFmtId="0" fontId="10" fillId="0" borderId="60" xfId="1" applyBorder="1"/>
    <xf numFmtId="0" fontId="22" fillId="0" borderId="20" xfId="1" applyFont="1" applyBorder="1"/>
    <xf numFmtId="0" fontId="10" fillId="0" borderId="53" xfId="1" applyBorder="1"/>
    <xf numFmtId="0" fontId="24" fillId="0" borderId="53" xfId="2" applyFont="1" applyBorder="1" applyAlignment="1">
      <alignment horizontal="center"/>
    </xf>
    <xf numFmtId="0" fontId="24" fillId="0" borderId="53" xfId="2" applyFont="1" applyBorder="1" applyAlignment="1">
      <alignment horizontal="left" indent="1"/>
    </xf>
    <xf numFmtId="0" fontId="24" fillId="0" borderId="53" xfId="2" applyNumberFormat="1" applyFont="1" applyBorder="1" applyAlignment="1">
      <alignment horizontal="center" wrapText="1"/>
    </xf>
    <xf numFmtId="0" fontId="24" fillId="0" borderId="13" xfId="2" applyFont="1" applyBorder="1" applyAlignment="1">
      <alignment horizontal="left" indent="1"/>
    </xf>
    <xf numFmtId="0" fontId="10" fillId="0" borderId="6" xfId="1" applyNumberFormat="1" applyFill="1" applyBorder="1" applyAlignment="1">
      <alignment horizontal="right"/>
    </xf>
    <xf numFmtId="0" fontId="26" fillId="0" borderId="53" xfId="2" applyFont="1" applyBorder="1" applyAlignment="1">
      <alignment horizontal="center"/>
    </xf>
    <xf numFmtId="0" fontId="27" fillId="0" borderId="53" xfId="2" applyFont="1" applyBorder="1" applyAlignment="1">
      <alignment horizontal="left" indent="1"/>
    </xf>
    <xf numFmtId="0" fontId="26" fillId="0" borderId="53" xfId="2" applyNumberFormat="1" applyFont="1" applyBorder="1" applyAlignment="1">
      <alignment horizontal="left" wrapText="1" indent="1"/>
    </xf>
    <xf numFmtId="0" fontId="6" fillId="0" borderId="53" xfId="1" applyFont="1" applyFill="1" applyBorder="1" applyAlignment="1">
      <alignment horizontal="right"/>
    </xf>
    <xf numFmtId="0" fontId="9" fillId="0" borderId="53" xfId="1" applyFont="1" applyFill="1" applyBorder="1" applyAlignment="1">
      <alignment horizontal="right"/>
    </xf>
    <xf numFmtId="0" fontId="25" fillId="0" borderId="53" xfId="1" applyFont="1" applyFill="1" applyBorder="1" applyAlignment="1">
      <alignment horizontal="right"/>
    </xf>
    <xf numFmtId="0" fontId="9" fillId="0" borderId="53" xfId="1" applyFont="1" applyBorder="1" applyAlignment="1">
      <alignment horizontal="right"/>
    </xf>
    <xf numFmtId="0" fontId="24" fillId="0" borderId="6" xfId="2" applyFont="1" applyBorder="1" applyAlignment="1"/>
    <xf numFmtId="0" fontId="24" fillId="0" borderId="6" xfId="2" applyFont="1" applyBorder="1" applyAlignment="1">
      <alignment horizontal="left" indent="1"/>
    </xf>
    <xf numFmtId="0" fontId="24" fillId="0" borderId="6" xfId="2" applyNumberFormat="1" applyFont="1" applyBorder="1" applyAlignment="1">
      <alignment horizontal="left" wrapText="1" indent="1"/>
    </xf>
    <xf numFmtId="0" fontId="24" fillId="0" borderId="6" xfId="2" applyFont="1" applyFill="1" applyBorder="1" applyAlignment="1">
      <alignment horizontal="left" indent="1"/>
    </xf>
    <xf numFmtId="0" fontId="18" fillId="0" borderId="53" xfId="1" applyFont="1" applyBorder="1"/>
    <xf numFmtId="0" fontId="18" fillId="0" borderId="0" xfId="1" applyFont="1" applyBorder="1"/>
    <xf numFmtId="0" fontId="18" fillId="0" borderId="6" xfId="1" applyFont="1" applyBorder="1"/>
    <xf numFmtId="0" fontId="18" fillId="0" borderId="58" xfId="1" applyFont="1" applyBorder="1"/>
    <xf numFmtId="0" fontId="18" fillId="0" borderId="60" xfId="1" applyFont="1" applyBorder="1"/>
    <xf numFmtId="3" fontId="9" fillId="0" borderId="53" xfId="1" applyNumberFormat="1" applyFont="1" applyBorder="1"/>
    <xf numFmtId="49" fontId="25" fillId="0" borderId="53" xfId="1" applyNumberFormat="1" applyFont="1" applyFill="1" applyBorder="1" applyAlignment="1">
      <alignment horizontal="right"/>
    </xf>
    <xf numFmtId="3" fontId="18" fillId="0" borderId="53" xfId="1" applyNumberFormat="1" applyFont="1" applyBorder="1"/>
    <xf numFmtId="0" fontId="18" fillId="0" borderId="53" xfId="1" applyFont="1" applyBorder="1" applyAlignment="1">
      <alignment horizontal="right"/>
    </xf>
    <xf numFmtId="4" fontId="18" fillId="0" borderId="6" xfId="1" applyNumberFormat="1" applyFont="1" applyFill="1" applyBorder="1" applyAlignment="1"/>
    <xf numFmtId="4" fontId="18" fillId="0" borderId="53" xfId="1" applyNumberFormat="1" applyFont="1" applyFill="1" applyBorder="1" applyAlignment="1"/>
    <xf numFmtId="4" fontId="18" fillId="0" borderId="0" xfId="1" applyNumberFormat="1" applyFont="1" applyAlignment="1"/>
    <xf numFmtId="4" fontId="18" fillId="0" borderId="53" xfId="1" applyNumberFormat="1" applyFont="1" applyBorder="1" applyAlignment="1"/>
    <xf numFmtId="4" fontId="22" fillId="0" borderId="60" xfId="1" applyNumberFormat="1" applyFont="1" applyBorder="1"/>
    <xf numFmtId="4" fontId="18" fillId="0" borderId="0" xfId="1" applyNumberFormat="1" applyFont="1" applyFill="1" applyAlignment="1"/>
    <xf numFmtId="0" fontId="22" fillId="0" borderId="0" xfId="1" applyFont="1"/>
    <xf numFmtId="4" fontId="25" fillId="0" borderId="53" xfId="1" applyNumberFormat="1" applyFont="1" applyFill="1" applyBorder="1"/>
    <xf numFmtId="165" fontId="28" fillId="0" borderId="53" xfId="0" applyNumberFormat="1" applyFont="1" applyBorder="1" applyAlignment="1">
      <alignment vertical="center"/>
    </xf>
    <xf numFmtId="0" fontId="28" fillId="0" borderId="53" xfId="0" applyFont="1" applyBorder="1" applyAlignment="1">
      <alignment horizontal="left" vertical="center" wrapText="1"/>
    </xf>
    <xf numFmtId="0" fontId="25" fillId="0" borderId="53" xfId="1" applyFont="1" applyBorder="1"/>
    <xf numFmtId="0" fontId="29" fillId="0" borderId="53" xfId="0" applyFont="1" applyBorder="1" applyAlignment="1">
      <alignment horizontal="left" vertical="center" wrapText="1"/>
    </xf>
    <xf numFmtId="166" fontId="28" fillId="0" borderId="53" xfId="0" applyNumberFormat="1" applyFont="1" applyBorder="1" applyAlignment="1">
      <alignment vertical="center"/>
    </xf>
    <xf numFmtId="4" fontId="25" fillId="0" borderId="53" xfId="1" applyNumberFormat="1" applyFont="1" applyFill="1" applyBorder="1" applyAlignment="1">
      <alignment vertical="center"/>
    </xf>
    <xf numFmtId="0" fontId="25" fillId="0" borderId="53" xfId="1" applyFont="1" applyBorder="1" applyAlignment="1">
      <alignment vertical="center"/>
    </xf>
    <xf numFmtId="0" fontId="30" fillId="0" borderId="53" xfId="0" applyFont="1" applyBorder="1" applyAlignment="1">
      <alignment horizontal="center" vertical="center"/>
    </xf>
    <xf numFmtId="0" fontId="18" fillId="0" borderId="53" xfId="1" applyFont="1" applyBorder="1" applyAlignment="1">
      <alignment horizontal="center"/>
    </xf>
    <xf numFmtId="3" fontId="18" fillId="0" borderId="53" xfId="1" applyNumberFormat="1" applyFont="1" applyBorder="1" applyAlignment="1">
      <alignment horizontal="center"/>
    </xf>
    <xf numFmtId="0" fontId="18" fillId="0" borderId="53" xfId="1" applyFont="1" applyBorder="1" applyAlignment="1">
      <alignment horizontal="center" vertical="center"/>
    </xf>
    <xf numFmtId="0" fontId="18" fillId="0" borderId="53" xfId="1" applyFont="1" applyBorder="1" applyAlignment="1">
      <alignment vertical="center"/>
    </xf>
    <xf numFmtId="49" fontId="9" fillId="0" borderId="53" xfId="1" applyNumberFormat="1" applyFont="1" applyFill="1" applyBorder="1" applyAlignment="1">
      <alignment horizontal="center"/>
    </xf>
    <xf numFmtId="0" fontId="9" fillId="0" borderId="53" xfId="1" applyFont="1" applyFill="1" applyBorder="1" applyAlignment="1">
      <alignment horizontal="center"/>
    </xf>
    <xf numFmtId="49" fontId="25" fillId="0" borderId="53" xfId="1" applyNumberFormat="1" applyFont="1" applyFill="1" applyBorder="1" applyAlignment="1">
      <alignment horizontal="center"/>
    </xf>
    <xf numFmtId="0" fontId="25" fillId="0" borderId="53" xfId="1" applyFont="1" applyFill="1" applyBorder="1" applyAlignment="1">
      <alignment horizontal="center"/>
    </xf>
    <xf numFmtId="4" fontId="18" fillId="0" borderId="53" xfId="1" applyNumberFormat="1" applyFont="1" applyFill="1" applyBorder="1" applyAlignment="1">
      <alignment vertical="center"/>
    </xf>
    <xf numFmtId="0" fontId="10" fillId="0" borderId="61" xfId="1" applyNumberFormat="1" applyFill="1" applyBorder="1"/>
    <xf numFmtId="0" fontId="10" fillId="0" borderId="61" xfId="1" applyNumberFormat="1" applyFill="1" applyBorder="1" applyAlignment="1">
      <alignment horizontal="right"/>
    </xf>
    <xf numFmtId="0" fontId="10" fillId="0" borderId="61" xfId="1" applyFill="1" applyBorder="1" applyAlignment="1">
      <alignment horizontal="center"/>
    </xf>
    <xf numFmtId="0" fontId="6" fillId="0" borderId="61" xfId="1" applyFont="1" applyFill="1" applyBorder="1"/>
    <xf numFmtId="49" fontId="6" fillId="0" borderId="61" xfId="1" applyNumberFormat="1" applyFont="1" applyFill="1" applyBorder="1" applyAlignment="1">
      <alignment horizontal="left"/>
    </xf>
    <xf numFmtId="0" fontId="6" fillId="0" borderId="61" xfId="1" applyFont="1" applyFill="1" applyBorder="1" applyAlignment="1">
      <alignment horizontal="center"/>
    </xf>
    <xf numFmtId="0" fontId="10" fillId="0" borderId="0" xfId="1" applyAlignment="1"/>
    <xf numFmtId="0" fontId="17" fillId="0" borderId="0" xfId="1" applyFont="1" applyAlignment="1"/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165" fontId="28" fillId="0" borderId="0" xfId="0" applyNumberFormat="1" applyFont="1" applyAlignment="1">
      <alignment vertical="center"/>
    </xf>
    <xf numFmtId="0" fontId="22" fillId="0" borderId="53" xfId="1" applyFont="1" applyBorder="1"/>
    <xf numFmtId="0" fontId="10" fillId="0" borderId="53" xfId="1" applyBorder="1" applyAlignment="1">
      <alignment horizontal="right"/>
    </xf>
    <xf numFmtId="0" fontId="10" fillId="0" borderId="60" xfId="1" applyBorder="1" applyAlignment="1">
      <alignment horizontal="right"/>
    </xf>
    <xf numFmtId="0" fontId="25" fillId="0" borderId="53" xfId="1" applyFont="1" applyBorder="1" applyAlignment="1">
      <alignment horizontal="center"/>
    </xf>
    <xf numFmtId="0" fontId="25" fillId="0" borderId="53" xfId="1" applyFont="1" applyBorder="1" applyAlignment="1">
      <alignment horizontal="center" vertical="center"/>
    </xf>
    <xf numFmtId="0" fontId="22" fillId="0" borderId="53" xfId="1" applyFont="1" applyBorder="1" applyAlignment="1">
      <alignment horizontal="center"/>
    </xf>
    <xf numFmtId="0" fontId="10" fillId="0" borderId="53" xfId="1" applyBorder="1" applyAlignment="1">
      <alignment horizontal="center"/>
    </xf>
    <xf numFmtId="0" fontId="10" fillId="0" borderId="60" xfId="1" applyBorder="1" applyAlignment="1">
      <alignment horizontal="center"/>
    </xf>
    <xf numFmtId="0" fontId="32" fillId="0" borderId="53" xfId="1" applyFont="1" applyBorder="1" applyAlignment="1">
      <alignment horizontal="left"/>
    </xf>
    <xf numFmtId="0" fontId="33" fillId="0" borderId="53" xfId="1" applyFont="1" applyBorder="1"/>
    <xf numFmtId="0" fontId="32" fillId="0" borderId="53" xfId="1" applyFont="1" applyBorder="1" applyAlignment="1">
      <alignment horizontal="right"/>
    </xf>
    <xf numFmtId="0" fontId="32" fillId="0" borderId="53" xfId="1" applyFont="1" applyBorder="1"/>
    <xf numFmtId="0" fontId="33" fillId="0" borderId="0" xfId="1" applyFont="1"/>
    <xf numFmtId="4" fontId="33" fillId="0" borderId="53" xfId="1" applyNumberFormat="1" applyFont="1" applyBorder="1"/>
    <xf numFmtId="0" fontId="10" fillId="0" borderId="61" xfId="1" applyFill="1" applyBorder="1"/>
    <xf numFmtId="0" fontId="18" fillId="0" borderId="0" xfId="1" applyFont="1"/>
    <xf numFmtId="4" fontId="18" fillId="0" borderId="53" xfId="1" applyNumberFormat="1" applyFont="1" applyBorder="1"/>
    <xf numFmtId="0" fontId="12" fillId="0" borderId="60" xfId="1" applyFont="1" applyBorder="1"/>
    <xf numFmtId="4" fontId="12" fillId="0" borderId="60" xfId="1" applyNumberFormat="1" applyFont="1" applyBorder="1"/>
    <xf numFmtId="0" fontId="34" fillId="0" borderId="0" xfId="1" applyFont="1"/>
    <xf numFmtId="4" fontId="34" fillId="0" borderId="60" xfId="1" applyNumberFormat="1" applyFont="1" applyBorder="1"/>
    <xf numFmtId="2" fontId="34" fillId="0" borderId="60" xfId="1" applyNumberFormat="1" applyFont="1" applyBorder="1"/>
    <xf numFmtId="2" fontId="10" fillId="0" borderId="61" xfId="1" applyNumberFormat="1" applyFill="1" applyBorder="1"/>
    <xf numFmtId="4" fontId="10" fillId="0" borderId="53" xfId="1" applyNumberFormat="1" applyFill="1" applyBorder="1" applyAlignment="1">
      <alignment horizontal="right"/>
    </xf>
    <xf numFmtId="4" fontId="6" fillId="0" borderId="53" xfId="1" applyNumberFormat="1" applyFont="1" applyFill="1" applyBorder="1"/>
    <xf numFmtId="4" fontId="25" fillId="0" borderId="53" xfId="1" applyNumberFormat="1" applyFont="1" applyFill="1" applyBorder="1" applyAlignment="1">
      <alignment horizontal="right"/>
    </xf>
    <xf numFmtId="0" fontId="25" fillId="0" borderId="0" xfId="1" applyFont="1"/>
    <xf numFmtId="0" fontId="35" fillId="0" borderId="0" xfId="1" applyFont="1"/>
    <xf numFmtId="3" fontId="25" fillId="0" borderId="0" xfId="1" applyNumberFormat="1" applyFont="1"/>
    <xf numFmtId="49" fontId="25" fillId="0" borderId="53" xfId="1" applyNumberFormat="1" applyFont="1" applyFill="1" applyBorder="1" applyAlignment="1">
      <alignment horizontal="left"/>
    </xf>
    <xf numFmtId="0" fontId="25" fillId="0" borderId="53" xfId="1" applyFont="1" applyFill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0" fillId="0" borderId="42" xfId="1" applyFont="1" applyFill="1" applyBorder="1" applyAlignment="1">
      <alignment horizontal="center"/>
    </xf>
    <xf numFmtId="0" fontId="10" fillId="0" borderId="43" xfId="1" applyFont="1" applyFill="1" applyBorder="1" applyAlignment="1">
      <alignment horizontal="center"/>
    </xf>
    <xf numFmtId="49" fontId="10" fillId="0" borderId="46" xfId="1" applyNumberFormat="1" applyFont="1" applyFill="1" applyBorder="1" applyAlignment="1">
      <alignment horizontal="center"/>
    </xf>
    <xf numFmtId="0" fontId="10" fillId="0" borderId="47" xfId="1" applyFont="1" applyFill="1" applyBorder="1" applyAlignment="1">
      <alignment horizontal="center"/>
    </xf>
    <xf numFmtId="0" fontId="10" fillId="0" borderId="48" xfId="1" applyFill="1" applyBorder="1" applyAlignment="1">
      <alignment horizontal="center" shrinkToFit="1"/>
    </xf>
    <xf numFmtId="0" fontId="10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3"/>
    <cellStyle name="Normální 3" xfId="2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" name="Line 9"/>
        <xdr:cNvSpPr>
          <a:spLocks noChangeShapeType="1"/>
        </xdr:cNvSpPr>
      </xdr:nvSpPr>
      <xdr:spPr bwMode="auto">
        <a:xfrm>
          <a:off x="5867400" y="5268277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3" name="Line 10"/>
        <xdr:cNvSpPr>
          <a:spLocks noChangeShapeType="1"/>
        </xdr:cNvSpPr>
      </xdr:nvSpPr>
      <xdr:spPr bwMode="auto">
        <a:xfrm>
          <a:off x="5857875" y="5268277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82</xdr:row>
      <xdr:rowOff>0</xdr:rowOff>
    </xdr:from>
    <xdr:to>
      <xdr:col>5</xdr:col>
      <xdr:colOff>552450</xdr:colOff>
      <xdr:row>82</xdr:row>
      <xdr:rowOff>0</xdr:rowOff>
    </xdr:to>
    <xdr:sp macro="" textlink="">
      <xdr:nvSpPr>
        <xdr:cNvPr id="4" name="Line 11"/>
        <xdr:cNvSpPr>
          <a:spLocks noChangeShapeType="1"/>
        </xdr:cNvSpPr>
      </xdr:nvSpPr>
      <xdr:spPr bwMode="auto">
        <a:xfrm>
          <a:off x="5867400" y="625697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82</xdr:row>
      <xdr:rowOff>0</xdr:rowOff>
    </xdr:from>
    <xdr:to>
      <xdr:col>5</xdr:col>
      <xdr:colOff>542925</xdr:colOff>
      <xdr:row>82</xdr:row>
      <xdr:rowOff>0</xdr:rowOff>
    </xdr:to>
    <xdr:sp macro="" textlink="">
      <xdr:nvSpPr>
        <xdr:cNvPr id="5" name="Line 12"/>
        <xdr:cNvSpPr>
          <a:spLocks noChangeShapeType="1"/>
        </xdr:cNvSpPr>
      </xdr:nvSpPr>
      <xdr:spPr bwMode="auto">
        <a:xfrm>
          <a:off x="5857875" y="625697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3%20v&#237;ce&#250;&#269;elov&#253;%20objek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300VZT"/>
      <sheetName val="400 UT"/>
      <sheetName val="410 VS"/>
    </sheetNames>
    <sheetDataSet>
      <sheetData sheetId="0">
        <row r="4">
          <cell r="C4" t="str">
            <v>SO 003 Víceúčelový objekt</v>
          </cell>
        </row>
        <row r="6">
          <cell r="C6" t="str">
            <v>Příbran SO 003</v>
          </cell>
        </row>
        <row r="7">
          <cell r="G7">
            <v>0</v>
          </cell>
        </row>
      </sheetData>
      <sheetData sheetId="1">
        <row r="17">
          <cell r="E17">
            <v>13795.898799999999</v>
          </cell>
          <cell r="F17">
            <v>1017508.893</v>
          </cell>
          <cell r="G17">
            <v>0</v>
          </cell>
          <cell r="H17">
            <v>854890.55</v>
          </cell>
          <cell r="I17">
            <v>0</v>
          </cell>
        </row>
        <row r="24">
          <cell r="H24">
            <v>46408.715630999999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C4" t="str">
            <v>Sníž.energet.náročnosti pro vytápění věznice Příbram</v>
          </cell>
        </row>
        <row r="6">
          <cell r="C6" t="str">
            <v>SO 005 Velitelství</v>
          </cell>
        </row>
        <row r="7">
          <cell r="G7">
            <v>0</v>
          </cell>
        </row>
      </sheetData>
      <sheetData sheetId="1">
        <row r="11">
          <cell r="E11">
            <v>3348.5</v>
          </cell>
          <cell r="F11">
            <v>38972.402499999997</v>
          </cell>
          <cell r="G11">
            <v>0</v>
          </cell>
          <cell r="H11">
            <v>0</v>
          </cell>
          <cell r="I11">
            <v>0</v>
          </cell>
        </row>
        <row r="17">
          <cell r="H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G20" sqref="G20:G2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394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395</v>
      </c>
      <c r="D6" s="10"/>
      <c r="E6" s="10"/>
      <c r="F6" s="18"/>
      <c r="G6" s="12"/>
    </row>
    <row r="7" spans="1:57">
      <c r="A7" s="13" t="s">
        <v>8</v>
      </c>
      <c r="B7" s="15"/>
      <c r="C7" s="263"/>
      <c r="D7" s="264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63"/>
      <c r="D8" s="264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65" t="s">
        <v>393</v>
      </c>
      <c r="F11" s="266"/>
      <c r="G11" s="267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/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/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397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396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68"/>
      <c r="C37" s="268"/>
      <c r="D37" s="268"/>
      <c r="E37" s="268"/>
      <c r="F37" s="268"/>
      <c r="G37" s="268"/>
      <c r="H37" t="s">
        <v>4</v>
      </c>
    </row>
    <row r="38" spans="1:8" ht="12.75" customHeight="1">
      <c r="A38" s="67"/>
      <c r="B38" s="268"/>
      <c r="C38" s="268"/>
      <c r="D38" s="268"/>
      <c r="E38" s="268"/>
      <c r="F38" s="268"/>
      <c r="G38" s="268"/>
      <c r="H38" t="s">
        <v>4</v>
      </c>
    </row>
    <row r="39" spans="1:8">
      <c r="A39" s="67"/>
      <c r="B39" s="268"/>
      <c r="C39" s="268"/>
      <c r="D39" s="268"/>
      <c r="E39" s="268"/>
      <c r="F39" s="268"/>
      <c r="G39" s="268"/>
      <c r="H39" t="s">
        <v>4</v>
      </c>
    </row>
    <row r="40" spans="1:8">
      <c r="A40" s="67"/>
      <c r="B40" s="268"/>
      <c r="C40" s="268"/>
      <c r="D40" s="268"/>
      <c r="E40" s="268"/>
      <c r="F40" s="268"/>
      <c r="G40" s="268"/>
      <c r="H40" t="s">
        <v>4</v>
      </c>
    </row>
    <row r="41" spans="1:8">
      <c r="A41" s="67"/>
      <c r="B41" s="268"/>
      <c r="C41" s="268"/>
      <c r="D41" s="268"/>
      <c r="E41" s="268"/>
      <c r="F41" s="268"/>
      <c r="G41" s="268"/>
      <c r="H41" t="s">
        <v>4</v>
      </c>
    </row>
    <row r="42" spans="1:8">
      <c r="A42" s="67"/>
      <c r="B42" s="268"/>
      <c r="C42" s="268"/>
      <c r="D42" s="268"/>
      <c r="E42" s="268"/>
      <c r="F42" s="268"/>
      <c r="G42" s="268"/>
      <c r="H42" t="s">
        <v>4</v>
      </c>
    </row>
    <row r="43" spans="1:8">
      <c r="A43" s="67"/>
      <c r="B43" s="268"/>
      <c r="C43" s="268"/>
      <c r="D43" s="268"/>
      <c r="E43" s="268"/>
      <c r="F43" s="268"/>
      <c r="G43" s="268"/>
      <c r="H43" t="s">
        <v>4</v>
      </c>
    </row>
    <row r="44" spans="1:8">
      <c r="A44" s="67"/>
      <c r="B44" s="268"/>
      <c r="C44" s="268"/>
      <c r="D44" s="268"/>
      <c r="E44" s="268"/>
      <c r="F44" s="268"/>
      <c r="G44" s="268"/>
      <c r="H44" t="s">
        <v>4</v>
      </c>
    </row>
    <row r="45" spans="1:8" ht="3" customHeight="1">
      <c r="A45" s="67"/>
      <c r="B45" s="268"/>
      <c r="C45" s="268"/>
      <c r="D45" s="268"/>
      <c r="E45" s="268"/>
      <c r="F45" s="268"/>
      <c r="G45" s="268"/>
      <c r="H45" t="s">
        <v>4</v>
      </c>
    </row>
    <row r="46" spans="1:8">
      <c r="B46" s="262"/>
      <c r="C46" s="262"/>
      <c r="D46" s="262"/>
      <c r="E46" s="262"/>
      <c r="F46" s="262"/>
      <c r="G46" s="262"/>
    </row>
    <row r="47" spans="1:8">
      <c r="B47" s="262"/>
      <c r="C47" s="262"/>
      <c r="D47" s="262"/>
      <c r="E47" s="262"/>
      <c r="F47" s="262"/>
      <c r="G47" s="262"/>
    </row>
    <row r="48" spans="1:8">
      <c r="B48" s="262"/>
      <c r="C48" s="262"/>
      <c r="D48" s="262"/>
      <c r="E48" s="262"/>
      <c r="F48" s="262"/>
      <c r="G48" s="262"/>
    </row>
    <row r="49" spans="2:7">
      <c r="B49" s="262"/>
      <c r="C49" s="262"/>
      <c r="D49" s="262"/>
      <c r="E49" s="262"/>
      <c r="F49" s="262"/>
      <c r="G49" s="262"/>
    </row>
    <row r="50" spans="2:7">
      <c r="B50" s="262"/>
      <c r="C50" s="262"/>
      <c r="D50" s="262"/>
      <c r="E50" s="262"/>
      <c r="F50" s="262"/>
      <c r="G50" s="262"/>
    </row>
    <row r="51" spans="2:7">
      <c r="B51" s="262"/>
      <c r="C51" s="262"/>
      <c r="D51" s="262"/>
      <c r="E51" s="262"/>
      <c r="F51" s="262"/>
      <c r="G51" s="262"/>
    </row>
    <row r="52" spans="2:7">
      <c r="B52" s="262"/>
      <c r="C52" s="262"/>
      <c r="D52" s="262"/>
      <c r="E52" s="262"/>
      <c r="F52" s="262"/>
      <c r="G52" s="262"/>
    </row>
    <row r="53" spans="2:7">
      <c r="B53" s="262"/>
      <c r="C53" s="262"/>
      <c r="D53" s="262"/>
      <c r="E53" s="262"/>
      <c r="F53" s="262"/>
      <c r="G53" s="262"/>
    </row>
    <row r="54" spans="2:7">
      <c r="B54" s="262"/>
      <c r="C54" s="262"/>
      <c r="D54" s="262"/>
      <c r="E54" s="262"/>
      <c r="F54" s="262"/>
      <c r="G54" s="262"/>
    </row>
    <row r="55" spans="2:7">
      <c r="B55" s="262"/>
      <c r="C55" s="262"/>
      <c r="D55" s="262"/>
      <c r="E55" s="262"/>
      <c r="F55" s="262"/>
      <c r="G55" s="262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view="pageBreakPreview" topLeftCell="A20" zoomScaleNormal="100" zoomScaleSheetLayoutView="100" workbookViewId="0">
      <selection activeCell="H37" sqref="H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69" t="s">
        <v>5</v>
      </c>
      <c r="B1" s="270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71" t="s">
        <v>1</v>
      </c>
      <c r="B2" s="272"/>
      <c r="C2" s="74" t="str">
        <f>CONCATENATE(cisloobjektu," ",nazevobjektu)</f>
        <v xml:space="preserve"> SO 005 Velitelství</v>
      </c>
      <c r="D2" s="75"/>
      <c r="E2" s="76"/>
      <c r="F2" s="75"/>
      <c r="G2" s="273"/>
      <c r="H2" s="273"/>
      <c r="I2" s="274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stavební'!BA15</f>
        <v>0</v>
      </c>
      <c r="F7" s="164">
        <f>'100 stavební'!BB15</f>
        <v>0</v>
      </c>
      <c r="G7" s="164">
        <f>'100 stavební'!BC15</f>
        <v>0</v>
      </c>
      <c r="H7" s="164">
        <f>'100 stavební'!BD15</f>
        <v>0</v>
      </c>
      <c r="I7" s="165">
        <f>'100 stavební'!BE15</f>
        <v>0</v>
      </c>
    </row>
    <row r="8" spans="1:9" s="11" customFormat="1">
      <c r="A8" s="162" t="str">
        <f>'100 stavební'!B16</f>
        <v>3</v>
      </c>
      <c r="B8" s="85" t="str">
        <f>'100 stavební'!C16</f>
        <v>Svislé a kompletní konstrukce</v>
      </c>
      <c r="C8" s="86"/>
      <c r="D8" s="87"/>
      <c r="E8" s="163">
        <f>'100 stavební'!BA18</f>
        <v>0</v>
      </c>
      <c r="F8" s="164">
        <f>'100 stavební'!BB18</f>
        <v>0</v>
      </c>
      <c r="G8" s="164">
        <f>'100 stavební'!BC18</f>
        <v>0</v>
      </c>
      <c r="H8" s="164">
        <f>'100 stavební'!BD18</f>
        <v>0</v>
      </c>
      <c r="I8" s="165">
        <f>'100 stavební'!BE18</f>
        <v>0</v>
      </c>
    </row>
    <row r="9" spans="1:9" s="11" customFormat="1">
      <c r="A9" s="162" t="str">
        <f>'100 stavební'!B19</f>
        <v>61</v>
      </c>
      <c r="B9" s="85" t="str">
        <f>'100 stavební'!C19</f>
        <v>Upravy povrchů vnitřní</v>
      </c>
      <c r="C9" s="86"/>
      <c r="D9" s="87"/>
      <c r="E9" s="163">
        <f>'100 stavební'!BA22</f>
        <v>0</v>
      </c>
      <c r="F9" s="164">
        <f>'100 stavební'!BB22</f>
        <v>0</v>
      </c>
      <c r="G9" s="164">
        <f>'100 stavební'!BC22</f>
        <v>0</v>
      </c>
      <c r="H9" s="164">
        <f>'100 stavební'!BD22</f>
        <v>0</v>
      </c>
      <c r="I9" s="165">
        <f>'100 stavební'!BE22</f>
        <v>0</v>
      </c>
    </row>
    <row r="10" spans="1:9" s="11" customFormat="1">
      <c r="A10" s="162" t="str">
        <f>'100 stavební'!B23</f>
        <v>62</v>
      </c>
      <c r="B10" s="85" t="str">
        <f>'100 stavební'!C23</f>
        <v>Upravy povrchů vnější</v>
      </c>
      <c r="C10" s="86"/>
      <c r="D10" s="87"/>
      <c r="E10" s="163">
        <f>'100 stavební'!BA29</f>
        <v>0</v>
      </c>
      <c r="F10" s="164">
        <f>'100 stavební'!BB29</f>
        <v>0</v>
      </c>
      <c r="G10" s="164">
        <f>'100 stavební'!BC29</f>
        <v>0</v>
      </c>
      <c r="H10" s="164">
        <f>'100 stavební'!BD29</f>
        <v>0</v>
      </c>
      <c r="I10" s="165">
        <f>'100 stavební'!BE29</f>
        <v>0</v>
      </c>
    </row>
    <row r="11" spans="1:9" s="11" customFormat="1">
      <c r="A11" s="162" t="str">
        <f>'100 stavební'!B30</f>
        <v>63</v>
      </c>
      <c r="B11" s="85" t="str">
        <f>'100 stavební'!C30</f>
        <v>Podlahy a podlahové konstrukce</v>
      </c>
      <c r="C11" s="86"/>
      <c r="D11" s="87"/>
      <c r="E11" s="163">
        <f>'100 stavební'!BA34</f>
        <v>0</v>
      </c>
      <c r="F11" s="164">
        <f>'100 stavební'!BB34</f>
        <v>0</v>
      </c>
      <c r="G11" s="164">
        <f>'100 stavební'!BC34</f>
        <v>0</v>
      </c>
      <c r="H11" s="164">
        <f>'100 stavební'!BD34</f>
        <v>0</v>
      </c>
      <c r="I11" s="165">
        <f>'100 stavební'!BE34</f>
        <v>0</v>
      </c>
    </row>
    <row r="12" spans="1:9" s="11" customFormat="1">
      <c r="A12" s="162" t="str">
        <f>'100 stavební'!B35</f>
        <v>64</v>
      </c>
      <c r="B12" s="85" t="str">
        <f>'100 stavební'!C35</f>
        <v>Výplně otvorů</v>
      </c>
      <c r="C12" s="86"/>
      <c r="D12" s="87"/>
      <c r="E12" s="163">
        <f>'100 stavební'!BA42</f>
        <v>0</v>
      </c>
      <c r="F12" s="164">
        <f>'100 stavební'!BB42</f>
        <v>0</v>
      </c>
      <c r="G12" s="164">
        <f>'100 stavební'!BC42</f>
        <v>0</v>
      </c>
      <c r="H12" s="164">
        <f>'100 stavební'!BD42</f>
        <v>0</v>
      </c>
      <c r="I12" s="165">
        <f>'100 stavební'!BE42</f>
        <v>0</v>
      </c>
    </row>
    <row r="13" spans="1:9" s="11" customFormat="1">
      <c r="A13" s="162" t="str">
        <f>'100 stavební'!B43</f>
        <v>94</v>
      </c>
      <c r="B13" s="85" t="str">
        <f>'100 stavební'!C43</f>
        <v>Lešení a stavební výtahy</v>
      </c>
      <c r="C13" s="86"/>
      <c r="D13" s="87"/>
      <c r="E13" s="163">
        <f>'100 stavební'!BA50</f>
        <v>0</v>
      </c>
      <c r="F13" s="164">
        <f>'100 stavební'!BB50</f>
        <v>0</v>
      </c>
      <c r="G13" s="164">
        <f>'100 stavební'!BC50</f>
        <v>0</v>
      </c>
      <c r="H13" s="164">
        <f>'100 stavební'!BD50</f>
        <v>0</v>
      </c>
      <c r="I13" s="165">
        <f>'100 stavební'!BE50</f>
        <v>0</v>
      </c>
    </row>
    <row r="14" spans="1:9" s="11" customFormat="1">
      <c r="A14" s="162" t="str">
        <f>'100 stavební'!B51</f>
        <v>95</v>
      </c>
      <c r="B14" s="85" t="str">
        <f>'100 stavební'!C51</f>
        <v>Dokončovací kce na pozem.stav.</v>
      </c>
      <c r="C14" s="86"/>
      <c r="D14" s="87"/>
      <c r="E14" s="163">
        <f>'100 stavební'!BA55</f>
        <v>0</v>
      </c>
      <c r="F14" s="164">
        <f>'100 stavební'!BB55</f>
        <v>0</v>
      </c>
      <c r="G14" s="164">
        <f>'100 stavební'!BC55</f>
        <v>0</v>
      </c>
      <c r="H14" s="164">
        <f>'100 stavební'!BD55</f>
        <v>0</v>
      </c>
      <c r="I14" s="165">
        <f>'100 stavební'!BE55</f>
        <v>0</v>
      </c>
    </row>
    <row r="15" spans="1:9" s="11" customFormat="1">
      <c r="A15" s="162" t="str">
        <f>'100 stavební'!B56</f>
        <v>96</v>
      </c>
      <c r="B15" s="85" t="str">
        <f>'100 stavební'!C56</f>
        <v>Bourání konstrukcí</v>
      </c>
      <c r="C15" s="86"/>
      <c r="D15" s="87"/>
      <c r="E15" s="163">
        <f>'100 stavební'!BA88</f>
        <v>0</v>
      </c>
      <c r="F15" s="164">
        <f>'100 stavební'!BB88</f>
        <v>0</v>
      </c>
      <c r="G15" s="164">
        <f>'100 stavební'!BC88</f>
        <v>0</v>
      </c>
      <c r="H15" s="164">
        <f>'100 stavební'!BD88</f>
        <v>0</v>
      </c>
      <c r="I15" s="165">
        <f>'100 stavební'!BE88</f>
        <v>0</v>
      </c>
    </row>
    <row r="16" spans="1:9" s="11" customFormat="1">
      <c r="A16" s="162" t="str">
        <f>'100 stavební'!B89</f>
        <v>99</v>
      </c>
      <c r="B16" s="85" t="str">
        <f>'100 stavební'!C89</f>
        <v>Staveništní přesun hmot</v>
      </c>
      <c r="C16" s="86"/>
      <c r="D16" s="87"/>
      <c r="E16" s="163">
        <f>'100 stavební'!BA91</f>
        <v>0</v>
      </c>
      <c r="F16" s="164">
        <f>'100 stavební'!BB91</f>
        <v>0</v>
      </c>
      <c r="G16" s="164">
        <f>'100 stavební'!BC91</f>
        <v>0</v>
      </c>
      <c r="H16" s="164">
        <f>'100 stavební'!BD91</f>
        <v>0</v>
      </c>
      <c r="I16" s="165">
        <f>'100 stavební'!BE91</f>
        <v>0</v>
      </c>
    </row>
    <row r="17" spans="1:9" s="11" customFormat="1">
      <c r="A17" s="162" t="str">
        <f>'100 stavební'!B92</f>
        <v>711</v>
      </c>
      <c r="B17" s="85" t="str">
        <f>'100 stavební'!C92</f>
        <v>Izolace proti vodě</v>
      </c>
      <c r="C17" s="86"/>
      <c r="D17" s="87"/>
      <c r="E17" s="163">
        <f>'100 stavební'!BA97</f>
        <v>0</v>
      </c>
      <c r="F17" s="164">
        <f>'100 stavební'!BB97</f>
        <v>0</v>
      </c>
      <c r="G17" s="164">
        <f>'100 stavební'!BC97</f>
        <v>0</v>
      </c>
      <c r="H17" s="164">
        <f>'100 stavební'!BD97</f>
        <v>0</v>
      </c>
      <c r="I17" s="165">
        <f>'100 stavební'!BE97</f>
        <v>0</v>
      </c>
    </row>
    <row r="18" spans="1:9" s="11" customFormat="1">
      <c r="A18" s="162" t="str">
        <f>'100 stavební'!B98</f>
        <v>712</v>
      </c>
      <c r="B18" s="85" t="str">
        <f>'100 stavební'!C98</f>
        <v>Živičné krytiny</v>
      </c>
      <c r="C18" s="86"/>
      <c r="D18" s="87"/>
      <c r="E18" s="163">
        <f>'100 stavební'!BA105</f>
        <v>0</v>
      </c>
      <c r="F18" s="164">
        <f>'100 stavební'!BB105</f>
        <v>0</v>
      </c>
      <c r="G18" s="164">
        <f>'100 stavební'!BC105</f>
        <v>0</v>
      </c>
      <c r="H18" s="164">
        <f>'100 stavební'!BD105</f>
        <v>0</v>
      </c>
      <c r="I18" s="165">
        <f>'100 stavební'!BE105</f>
        <v>0</v>
      </c>
    </row>
    <row r="19" spans="1:9" s="11" customFormat="1">
      <c r="A19" s="162" t="str">
        <f>'100 stavební'!B106</f>
        <v>713</v>
      </c>
      <c r="B19" s="85" t="str">
        <f>'100 stavební'!C106</f>
        <v>Izolace tepelné</v>
      </c>
      <c r="C19" s="86"/>
      <c r="D19" s="87"/>
      <c r="E19" s="163">
        <f>'100 stavební'!BA116</f>
        <v>0</v>
      </c>
      <c r="F19" s="164">
        <f>'100 stavební'!BB116</f>
        <v>0</v>
      </c>
      <c r="G19" s="164">
        <f>'100 stavební'!BC116</f>
        <v>0</v>
      </c>
      <c r="H19" s="164">
        <f>'100 stavební'!BD116</f>
        <v>0</v>
      </c>
      <c r="I19" s="165">
        <f>'100 stavební'!BE116</f>
        <v>0</v>
      </c>
    </row>
    <row r="20" spans="1:9" s="11" customFormat="1">
      <c r="A20" s="162" t="s">
        <v>691</v>
      </c>
      <c r="B20" s="85" t="s">
        <v>692</v>
      </c>
      <c r="C20" s="86"/>
      <c r="D20" s="87"/>
      <c r="E20" s="163">
        <v>0</v>
      </c>
      <c r="F20" s="164">
        <f>'100 stavební'!G119</f>
        <v>0</v>
      </c>
      <c r="G20" s="164">
        <v>0</v>
      </c>
      <c r="H20" s="164">
        <v>0</v>
      </c>
      <c r="I20" s="165">
        <v>0</v>
      </c>
    </row>
    <row r="21" spans="1:9" s="11" customFormat="1">
      <c r="A21" s="162" t="str">
        <f>'100 stavební'!B120</f>
        <v>732</v>
      </c>
      <c r="B21" s="85" t="str">
        <f>'100 stavební'!C120</f>
        <v>Předávací stanice</v>
      </c>
      <c r="C21" s="86"/>
      <c r="D21" s="87"/>
      <c r="E21" s="163">
        <f>'100 stavební'!BA122</f>
        <v>0</v>
      </c>
      <c r="F21" s="164">
        <f>'100 stavební'!BB122</f>
        <v>0</v>
      </c>
      <c r="G21" s="164">
        <f>'100 stavební'!BC122</f>
        <v>0</v>
      </c>
      <c r="H21" s="164">
        <f>'100 stavební'!BD122</f>
        <v>0</v>
      </c>
      <c r="I21" s="165">
        <f>'100 stavební'!BE122</f>
        <v>0</v>
      </c>
    </row>
    <row r="22" spans="1:9" s="11" customFormat="1">
      <c r="A22" s="162" t="str">
        <f>'100 stavební'!B123</f>
        <v>762</v>
      </c>
      <c r="B22" s="85" t="str">
        <f>'100 stavební'!C123</f>
        <v>Konstrukce tesařské</v>
      </c>
      <c r="C22" s="86"/>
      <c r="D22" s="87"/>
      <c r="E22" s="163">
        <f>'100 stavební'!BA127</f>
        <v>0</v>
      </c>
      <c r="F22" s="164">
        <f>'100 stavební'!BB127</f>
        <v>0</v>
      </c>
      <c r="G22" s="164">
        <f>'100 stavební'!BC127</f>
        <v>0</v>
      </c>
      <c r="H22" s="164">
        <f>'100 stavební'!BD127</f>
        <v>0</v>
      </c>
      <c r="I22" s="165">
        <f>'100 stavební'!BE127</f>
        <v>0</v>
      </c>
    </row>
    <row r="23" spans="1:9" s="11" customFormat="1">
      <c r="A23" s="162" t="str">
        <f>'100 stavební'!B128</f>
        <v>764</v>
      </c>
      <c r="B23" s="85" t="str">
        <f>'100 stavební'!C128</f>
        <v>Konstrukce klempířské</v>
      </c>
      <c r="C23" s="86"/>
      <c r="D23" s="87"/>
      <c r="E23" s="163">
        <f>'100 stavební'!BA142</f>
        <v>0</v>
      </c>
      <c r="F23" s="164">
        <f>'100 stavební'!BB142</f>
        <v>0</v>
      </c>
      <c r="G23" s="164">
        <f>'100 stavební'!BC142</f>
        <v>0</v>
      </c>
      <c r="H23" s="164">
        <f>'100 stavební'!BD142</f>
        <v>0</v>
      </c>
      <c r="I23" s="165">
        <f>'100 stavební'!BE142</f>
        <v>0</v>
      </c>
    </row>
    <row r="24" spans="1:9" s="11" customFormat="1">
      <c r="A24" s="162" t="str">
        <f>'100 stavební'!B143</f>
        <v>766</v>
      </c>
      <c r="B24" s="85" t="str">
        <f>'100 stavební'!C143</f>
        <v>Konstrukce truhlářské</v>
      </c>
      <c r="C24" s="86"/>
      <c r="D24" s="87"/>
      <c r="E24" s="163">
        <f>'100 stavební'!BA162</f>
        <v>0</v>
      </c>
      <c r="F24" s="164">
        <f>'100 stavební'!BB162</f>
        <v>0</v>
      </c>
      <c r="G24" s="164">
        <f>'100 stavební'!BC162</f>
        <v>0</v>
      </c>
      <c r="H24" s="164">
        <f>'100 stavební'!BD162</f>
        <v>0</v>
      </c>
      <c r="I24" s="165">
        <f>'100 stavební'!BE162</f>
        <v>0</v>
      </c>
    </row>
    <row r="25" spans="1:9" s="11" customFormat="1">
      <c r="A25" s="162" t="str">
        <f>'100 stavební'!B163</f>
        <v>767</v>
      </c>
      <c r="B25" s="85" t="str">
        <f>'100 stavební'!C163</f>
        <v>Konstrukce zámečnické</v>
      </c>
      <c r="C25" s="86"/>
      <c r="D25" s="87"/>
      <c r="E25" s="163">
        <f>'100 stavební'!BA177</f>
        <v>0</v>
      </c>
      <c r="F25" s="164">
        <f>'100 stavební'!BB177</f>
        <v>0</v>
      </c>
      <c r="G25" s="164">
        <f>'100 stavební'!BC177</f>
        <v>0</v>
      </c>
      <c r="H25" s="164">
        <f>'100 stavební'!BD177</f>
        <v>0</v>
      </c>
      <c r="I25" s="165">
        <f>'100 stavební'!BE177</f>
        <v>0</v>
      </c>
    </row>
    <row r="26" spans="1:9" s="11" customFormat="1">
      <c r="A26" s="162" t="str">
        <f>'100 stavební'!B178</f>
        <v>776</v>
      </c>
      <c r="B26" s="85" t="str">
        <f>'100 stavební'!C178</f>
        <v>Podlahy povlakové</v>
      </c>
      <c r="C26" s="86"/>
      <c r="D26" s="87"/>
      <c r="E26" s="163">
        <f>'100 stavební'!BA182</f>
        <v>0</v>
      </c>
      <c r="F26" s="164">
        <f>'100 stavební'!BB182</f>
        <v>0</v>
      </c>
      <c r="G26" s="164">
        <f>'100 stavební'!BC182</f>
        <v>0</v>
      </c>
      <c r="H26" s="164">
        <f>'100 stavební'!BD182</f>
        <v>0</v>
      </c>
      <c r="I26" s="165">
        <f>'100 stavební'!BE182</f>
        <v>0</v>
      </c>
    </row>
    <row r="27" spans="1:9" s="11" customFormat="1">
      <c r="A27" s="162" t="str">
        <f>'100 stavební'!B183</f>
        <v>777</v>
      </c>
      <c r="B27" s="85" t="str">
        <f>'100 stavební'!C183</f>
        <v>Podlahy ze syntetických hmot</v>
      </c>
      <c r="C27" s="86"/>
      <c r="D27" s="87"/>
      <c r="E27" s="163">
        <f>'100 stavební'!BA186</f>
        <v>0</v>
      </c>
      <c r="F27" s="164">
        <f>'100 stavební'!BB186</f>
        <v>0</v>
      </c>
      <c r="G27" s="164">
        <f>'100 stavební'!BC186</f>
        <v>0</v>
      </c>
      <c r="H27" s="164">
        <f>'100 stavební'!BD186</f>
        <v>0</v>
      </c>
      <c r="I27" s="165">
        <f>'100 stavební'!BE186</f>
        <v>0</v>
      </c>
    </row>
    <row r="28" spans="1:9" s="11" customFormat="1">
      <c r="A28" s="162" t="str">
        <f>'100 stavební'!B187</f>
        <v>784</v>
      </c>
      <c r="B28" s="85" t="str">
        <f>'100 stavební'!C187</f>
        <v>Malby</v>
      </c>
      <c r="C28" s="86"/>
      <c r="D28" s="87"/>
      <c r="E28" s="163">
        <f>'100 stavební'!BA190</f>
        <v>0</v>
      </c>
      <c r="F28" s="164">
        <f>'100 stavební'!BB190</f>
        <v>0</v>
      </c>
      <c r="G28" s="164">
        <f>'100 stavební'!BC190</f>
        <v>0</v>
      </c>
      <c r="H28" s="164">
        <f>'100 stavební'!BD190</f>
        <v>0</v>
      </c>
      <c r="I28" s="165">
        <f>'100 stavební'!BE190</f>
        <v>0</v>
      </c>
    </row>
    <row r="29" spans="1:9" s="11" customFormat="1">
      <c r="A29" s="162" t="s">
        <v>625</v>
      </c>
      <c r="B29" s="85" t="s">
        <v>389</v>
      </c>
      <c r="C29" s="86"/>
      <c r="D29" s="87"/>
      <c r="E29" s="163">
        <v>0</v>
      </c>
      <c r="F29" s="164">
        <v>0</v>
      </c>
      <c r="G29" s="164">
        <v>0</v>
      </c>
      <c r="H29" s="164">
        <f>'100 stavební'!G193</f>
        <v>0</v>
      </c>
      <c r="I29" s="165">
        <v>0</v>
      </c>
    </row>
    <row r="30" spans="1:9" s="11" customFormat="1" ht="13.5" thickBot="1">
      <c r="A30" s="162" t="s">
        <v>566</v>
      </c>
      <c r="B30" s="85" t="s">
        <v>626</v>
      </c>
      <c r="C30" s="86"/>
      <c r="D30" s="87"/>
      <c r="E30" s="163">
        <f>'100 stavební'!BA193</f>
        <v>0</v>
      </c>
      <c r="F30" s="164">
        <f>'100 stavební'!BB193</f>
        <v>0</v>
      </c>
      <c r="G30" s="164">
        <f>'100 stavební'!BC193</f>
        <v>0</v>
      </c>
      <c r="H30" s="164">
        <f>'700 MaR'!G119</f>
        <v>0</v>
      </c>
      <c r="I30" s="165">
        <f>'100 stavební'!BE193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 ht="13.5" thickBot="1">
      <c r="A36" s="105"/>
      <c r="B36" s="106" t="s">
        <v>56</v>
      </c>
      <c r="C36" s="107"/>
      <c r="D36" s="108"/>
      <c r="E36" s="109"/>
      <c r="F36" s="110"/>
      <c r="G36" s="110"/>
      <c r="H36" s="275"/>
      <c r="I36" s="276"/>
    </row>
    <row r="37" spans="1:57">
      <c r="A37" s="96"/>
      <c r="B37" s="96"/>
      <c r="C37" s="96"/>
      <c r="D37" s="96"/>
      <c r="E37" s="96"/>
      <c r="F37" s="96"/>
      <c r="G37" s="96"/>
      <c r="H37" s="96"/>
      <c r="I37" s="96"/>
    </row>
    <row r="38" spans="1:57">
      <c r="B38" s="93"/>
      <c r="F38" s="111"/>
      <c r="G38" s="112"/>
      <c r="H38" s="112"/>
      <c r="I38" s="113"/>
    </row>
    <row r="39" spans="1:57"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66"/>
  <sheetViews>
    <sheetView showGridLines="0" showZeros="0" tabSelected="1" view="pageBreakPreview" topLeftCell="A177" zoomScaleNormal="100" zoomScaleSheetLayoutView="100" workbookViewId="0">
      <selection activeCell="C31" sqref="C3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77" t="s">
        <v>57</v>
      </c>
      <c r="B1" s="277"/>
      <c r="C1" s="277"/>
      <c r="D1" s="277"/>
      <c r="E1" s="277"/>
      <c r="F1" s="277"/>
      <c r="G1" s="27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78" t="s">
        <v>5</v>
      </c>
      <c r="B3" s="27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80" t="s">
        <v>1</v>
      </c>
      <c r="B4" s="281"/>
      <c r="C4" s="124" t="str">
        <f>CONCATENATE(cisloobjektu," ",nazevobjektu)</f>
        <v xml:space="preserve"> SO 005 Velitelství</v>
      </c>
      <c r="D4" s="125"/>
      <c r="E4" s="282"/>
      <c r="F4" s="282"/>
      <c r="G4" s="28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94.620500000000007</v>
      </c>
      <c r="F8" s="146"/>
      <c r="G8" s="147">
        <f t="shared" ref="G8:G14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 t="shared" ref="BA8:BA14" si="1">IF(AZ8=1,G8,0)</f>
        <v>0</v>
      </c>
      <c r="BB8" s="114">
        <f t="shared" ref="BB8:BB14" si="2">IF(AZ8=2,G8,0)</f>
        <v>0</v>
      </c>
      <c r="BC8" s="114">
        <f t="shared" ref="BC8:BC14" si="3">IF(AZ8=3,G8,0)</f>
        <v>0</v>
      </c>
      <c r="BD8" s="114">
        <f t="shared" ref="BD8:BD14" si="4">IF(AZ8=4,G8,0)</f>
        <v>0</v>
      </c>
      <c r="BE8" s="114">
        <f t="shared" ref="BE8:BE14" si="5"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94.620500000000007</v>
      </c>
      <c r="F9" s="146"/>
      <c r="G9" s="147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 t="shared" si="1"/>
        <v>0</v>
      </c>
      <c r="BB9" s="114">
        <f t="shared" si="2"/>
        <v>0</v>
      </c>
      <c r="BC9" s="114">
        <f t="shared" si="3"/>
        <v>0</v>
      </c>
      <c r="BD9" s="114">
        <f t="shared" si="4"/>
        <v>0</v>
      </c>
      <c r="BE9" s="114">
        <f t="shared" si="5"/>
        <v>0</v>
      </c>
      <c r="CZ9" s="114">
        <v>0</v>
      </c>
    </row>
    <row r="10" spans="1:104">
      <c r="A10" s="142">
        <v>3</v>
      </c>
      <c r="B10" s="143" t="s">
        <v>75</v>
      </c>
      <c r="C10" s="144" t="s">
        <v>76</v>
      </c>
      <c r="D10" s="145" t="s">
        <v>77</v>
      </c>
      <c r="E10" s="146">
        <v>47.5</v>
      </c>
      <c r="F10" s="146"/>
      <c r="G10" s="147">
        <f t="shared" si="0"/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 t="shared" si="1"/>
        <v>0</v>
      </c>
      <c r="BB10" s="114">
        <f t="shared" si="2"/>
        <v>0</v>
      </c>
      <c r="BC10" s="114">
        <f t="shared" si="3"/>
        <v>0</v>
      </c>
      <c r="BD10" s="114">
        <f t="shared" si="4"/>
        <v>0</v>
      </c>
      <c r="BE10" s="114">
        <f t="shared" si="5"/>
        <v>0</v>
      </c>
      <c r="CZ10" s="114">
        <v>9.8999999999999999E-4</v>
      </c>
    </row>
    <row r="11" spans="1:104">
      <c r="A11" s="142">
        <v>4</v>
      </c>
      <c r="B11" s="143" t="s">
        <v>78</v>
      </c>
      <c r="C11" s="144" t="s">
        <v>79</v>
      </c>
      <c r="D11" s="145" t="s">
        <v>77</v>
      </c>
      <c r="E11" s="146">
        <v>47.5</v>
      </c>
      <c r="F11" s="146"/>
      <c r="G11" s="147">
        <f t="shared" si="0"/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1</v>
      </c>
      <c r="BA11" s="114">
        <f t="shared" si="1"/>
        <v>0</v>
      </c>
      <c r="BB11" s="114">
        <f t="shared" si="2"/>
        <v>0</v>
      </c>
      <c r="BC11" s="114">
        <f t="shared" si="3"/>
        <v>0</v>
      </c>
      <c r="BD11" s="114">
        <f t="shared" si="4"/>
        <v>0</v>
      </c>
      <c r="BE11" s="114">
        <f t="shared" si="5"/>
        <v>0</v>
      </c>
      <c r="CZ11" s="114">
        <v>0</v>
      </c>
    </row>
    <row r="12" spans="1:104">
      <c r="A12" s="142">
        <v>5</v>
      </c>
      <c r="B12" s="143" t="s">
        <v>80</v>
      </c>
      <c r="C12" s="144" t="s">
        <v>81</v>
      </c>
      <c r="D12" s="145" t="s">
        <v>72</v>
      </c>
      <c r="E12" s="146">
        <v>23.75</v>
      </c>
      <c r="F12" s="146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1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0</v>
      </c>
    </row>
    <row r="13" spans="1:104">
      <c r="A13" s="142">
        <v>6</v>
      </c>
      <c r="B13" s="143" t="s">
        <v>82</v>
      </c>
      <c r="C13" s="144" t="s">
        <v>83</v>
      </c>
      <c r="D13" s="145" t="s">
        <v>72</v>
      </c>
      <c r="E13" s="146">
        <v>94.62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6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ht="22.5">
      <c r="A14" s="142">
        <v>7</v>
      </c>
      <c r="B14" s="143" t="s">
        <v>84</v>
      </c>
      <c r="C14" s="144" t="s">
        <v>85</v>
      </c>
      <c r="D14" s="145" t="s">
        <v>86</v>
      </c>
      <c r="E14" s="146">
        <v>5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7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48"/>
      <c r="B15" s="149" t="s">
        <v>69</v>
      </c>
      <c r="C15" s="150" t="str">
        <f>CONCATENATE(B7," ",C7)</f>
        <v>1 Zemní práce</v>
      </c>
      <c r="D15" s="148"/>
      <c r="E15" s="151"/>
      <c r="F15" s="151"/>
      <c r="G15" s="152">
        <f>SUM(G7:G14)</f>
        <v>0</v>
      </c>
      <c r="O15" s="141">
        <v>4</v>
      </c>
      <c r="BA15" s="153">
        <f>SUM(BA7:BA14)</f>
        <v>0</v>
      </c>
      <c r="BB15" s="153">
        <f>SUM(BB7:BB14)</f>
        <v>0</v>
      </c>
      <c r="BC15" s="153">
        <f>SUM(BC7:BC14)</f>
        <v>0</v>
      </c>
      <c r="BD15" s="153">
        <f>SUM(BD7:BD14)</f>
        <v>0</v>
      </c>
      <c r="BE15" s="153">
        <f>SUM(BE7:BE14)</f>
        <v>0</v>
      </c>
    </row>
    <row r="16" spans="1:104">
      <c r="A16" s="134" t="s">
        <v>65</v>
      </c>
      <c r="B16" s="135" t="s">
        <v>87</v>
      </c>
      <c r="C16" s="136" t="s">
        <v>88</v>
      </c>
      <c r="D16" s="137"/>
      <c r="E16" s="138"/>
      <c r="F16" s="138"/>
      <c r="G16" s="139"/>
      <c r="H16" s="140"/>
      <c r="I16" s="140"/>
      <c r="O16" s="141">
        <v>1</v>
      </c>
    </row>
    <row r="17" spans="1:104" ht="22.5">
      <c r="A17" s="142">
        <v>8</v>
      </c>
      <c r="B17" s="143" t="s">
        <v>89</v>
      </c>
      <c r="C17" s="144" t="s">
        <v>702</v>
      </c>
      <c r="D17" s="145" t="s">
        <v>77</v>
      </c>
      <c r="E17" s="146">
        <v>22.65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8.7889999999999996E-2</v>
      </c>
    </row>
    <row r="18" spans="1:104">
      <c r="A18" s="148"/>
      <c r="B18" s="149" t="s">
        <v>69</v>
      </c>
      <c r="C18" s="150" t="str">
        <f>CONCATENATE(B16," ",C16)</f>
        <v>3 Svislé a kompletní konstrukce</v>
      </c>
      <c r="D18" s="148"/>
      <c r="E18" s="151"/>
      <c r="F18" s="151"/>
      <c r="G18" s="152">
        <f>SUM(G16:G17)</f>
        <v>0</v>
      </c>
      <c r="O18" s="141">
        <v>4</v>
      </c>
      <c r="BA18" s="153">
        <f>SUM(BA16:BA17)</f>
        <v>0</v>
      </c>
      <c r="BB18" s="153">
        <f>SUM(BB16:BB17)</f>
        <v>0</v>
      </c>
      <c r="BC18" s="153">
        <f>SUM(BC16:BC17)</f>
        <v>0</v>
      </c>
      <c r="BD18" s="153">
        <f>SUM(BD16:BD17)</f>
        <v>0</v>
      </c>
      <c r="BE18" s="153">
        <f>SUM(BE16:BE17)</f>
        <v>0</v>
      </c>
    </row>
    <row r="19" spans="1:104">
      <c r="A19" s="134" t="s">
        <v>65</v>
      </c>
      <c r="B19" s="135" t="s">
        <v>90</v>
      </c>
      <c r="C19" s="136" t="s">
        <v>91</v>
      </c>
      <c r="D19" s="137"/>
      <c r="E19" s="138"/>
      <c r="F19" s="138"/>
      <c r="G19" s="139"/>
      <c r="H19" s="140"/>
      <c r="I19" s="140"/>
      <c r="O19" s="141">
        <v>1</v>
      </c>
    </row>
    <row r="20" spans="1:104">
      <c r="A20" s="142">
        <v>9</v>
      </c>
      <c r="B20" s="143" t="s">
        <v>92</v>
      </c>
      <c r="C20" s="144" t="s">
        <v>93</v>
      </c>
      <c r="D20" s="145" t="s">
        <v>77</v>
      </c>
      <c r="E20" s="146">
        <v>2.42</v>
      </c>
      <c r="F20" s="146"/>
      <c r="G20" s="147">
        <f>E20*F20</f>
        <v>0</v>
      </c>
      <c r="O20" s="141">
        <v>2</v>
      </c>
      <c r="AA20" s="114">
        <v>12</v>
      </c>
      <c r="AB20" s="114">
        <v>0</v>
      </c>
      <c r="AC20" s="114">
        <v>9</v>
      </c>
      <c r="AZ20" s="114">
        <v>1</v>
      </c>
      <c r="BA20" s="114">
        <f>IF(AZ20=1,G20,0)</f>
        <v>0</v>
      </c>
      <c r="BB20" s="114">
        <f>IF(AZ20=2,G20,0)</f>
        <v>0</v>
      </c>
      <c r="BC20" s="114">
        <f>IF(AZ20=3,G20,0)</f>
        <v>0</v>
      </c>
      <c r="BD20" s="114">
        <f>IF(AZ20=4,G20,0)</f>
        <v>0</v>
      </c>
      <c r="BE20" s="114">
        <f>IF(AZ20=5,G20,0)</f>
        <v>0</v>
      </c>
      <c r="CZ20" s="114">
        <v>3.1539999999999999E-2</v>
      </c>
    </row>
    <row r="21" spans="1:104">
      <c r="A21" s="142">
        <v>10</v>
      </c>
      <c r="B21" s="143" t="s">
        <v>94</v>
      </c>
      <c r="C21" s="144" t="s">
        <v>95</v>
      </c>
      <c r="D21" s="145" t="s">
        <v>77</v>
      </c>
      <c r="E21" s="146">
        <v>19.47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2.8459999999999999E-2</v>
      </c>
    </row>
    <row r="22" spans="1:104">
      <c r="A22" s="148"/>
      <c r="B22" s="149" t="s">
        <v>69</v>
      </c>
      <c r="C22" s="150" t="str">
        <f>CONCATENATE(B19," ",C19)</f>
        <v>61 Upravy povrchů vnitřní</v>
      </c>
      <c r="D22" s="148"/>
      <c r="E22" s="151"/>
      <c r="F22" s="151"/>
      <c r="G22" s="152">
        <f>SUM(G19:G21)</f>
        <v>0</v>
      </c>
      <c r="O22" s="141">
        <v>4</v>
      </c>
      <c r="BA22" s="153">
        <f>SUM(BA19:BA21)</f>
        <v>0</v>
      </c>
      <c r="BB22" s="153">
        <f>SUM(BB19:BB21)</f>
        <v>0</v>
      </c>
      <c r="BC22" s="153">
        <f>SUM(BC19:BC21)</f>
        <v>0</v>
      </c>
      <c r="BD22" s="153">
        <f>SUM(BD19:BD21)</f>
        <v>0</v>
      </c>
      <c r="BE22" s="153">
        <f>SUM(BE19:BE21)</f>
        <v>0</v>
      </c>
    </row>
    <row r="23" spans="1:104">
      <c r="A23" s="134" t="s">
        <v>65</v>
      </c>
      <c r="B23" s="135" t="s">
        <v>96</v>
      </c>
      <c r="C23" s="136" t="s">
        <v>97</v>
      </c>
      <c r="D23" s="137"/>
      <c r="E23" s="138"/>
      <c r="F23" s="138"/>
      <c r="G23" s="139"/>
      <c r="H23" s="140"/>
      <c r="I23" s="140"/>
      <c r="O23" s="141">
        <v>1</v>
      </c>
    </row>
    <row r="24" spans="1:104" ht="22.5">
      <c r="A24" s="142">
        <v>11</v>
      </c>
      <c r="B24" s="143" t="s">
        <v>98</v>
      </c>
      <c r="C24" s="144" t="s">
        <v>703</v>
      </c>
      <c r="D24" s="145" t="s">
        <v>77</v>
      </c>
      <c r="E24" s="146">
        <v>104.151</v>
      </c>
      <c r="F24" s="146"/>
      <c r="G24" s="147">
        <f>E24*F24</f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1.5559999999999999E-2</v>
      </c>
    </row>
    <row r="25" spans="1:104" ht="22.5">
      <c r="A25" s="142">
        <v>12</v>
      </c>
      <c r="B25" s="143" t="s">
        <v>99</v>
      </c>
      <c r="C25" s="144" t="s">
        <v>697</v>
      </c>
      <c r="D25" s="145" t="s">
        <v>77</v>
      </c>
      <c r="E25" s="146">
        <v>145.17500000000001</v>
      </c>
      <c r="F25" s="146"/>
      <c r="G25" s="147">
        <f>E25*F25</f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1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1.0919999999999999E-2</v>
      </c>
    </row>
    <row r="26" spans="1:104" ht="22.5">
      <c r="A26" s="142">
        <v>13</v>
      </c>
      <c r="B26" s="143" t="s">
        <v>100</v>
      </c>
      <c r="C26" s="144" t="s">
        <v>698</v>
      </c>
      <c r="D26" s="145" t="s">
        <v>77</v>
      </c>
      <c r="E26" s="146">
        <v>1010.269</v>
      </c>
      <c r="F26" s="146"/>
      <c r="G26" s="147">
        <f>E26*F26</f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1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1.2489999999999999E-2</v>
      </c>
    </row>
    <row r="27" spans="1:104">
      <c r="A27" s="142">
        <v>14</v>
      </c>
      <c r="B27" s="143" t="s">
        <v>101</v>
      </c>
      <c r="C27" s="144" t="s">
        <v>102</v>
      </c>
      <c r="D27" s="145" t="s">
        <v>77</v>
      </c>
      <c r="E27" s="146">
        <v>1695.12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14</v>
      </c>
      <c r="AZ27" s="114">
        <v>1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2.0000000000000002E-5</v>
      </c>
    </row>
    <row r="28" spans="1:104">
      <c r="A28" s="142">
        <v>15</v>
      </c>
      <c r="B28" s="143" t="s">
        <v>103</v>
      </c>
      <c r="C28" s="144" t="s">
        <v>104</v>
      </c>
      <c r="D28" s="145" t="s">
        <v>77</v>
      </c>
      <c r="E28" s="146">
        <v>254.268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15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4.6170000000000003E-2</v>
      </c>
    </row>
    <row r="29" spans="1:104">
      <c r="A29" s="148"/>
      <c r="B29" s="149" t="s">
        <v>69</v>
      </c>
      <c r="C29" s="150" t="str">
        <f>CONCATENATE(B23," ",C23)</f>
        <v>62 Upravy povrchů vnější</v>
      </c>
      <c r="D29" s="148"/>
      <c r="E29" s="151"/>
      <c r="F29" s="151"/>
      <c r="G29" s="152">
        <f>SUM(G23:G28)</f>
        <v>0</v>
      </c>
      <c r="O29" s="141">
        <v>4</v>
      </c>
      <c r="BA29" s="153">
        <f>SUM(BA23:BA28)</f>
        <v>0</v>
      </c>
      <c r="BB29" s="153">
        <f>SUM(BB23:BB28)</f>
        <v>0</v>
      </c>
      <c r="BC29" s="153">
        <f>SUM(BC23:BC28)</f>
        <v>0</v>
      </c>
      <c r="BD29" s="153">
        <f>SUM(BD23:BD28)</f>
        <v>0</v>
      </c>
      <c r="BE29" s="153">
        <f>SUM(BE23:BE28)</f>
        <v>0</v>
      </c>
    </row>
    <row r="30" spans="1:104">
      <c r="A30" s="134" t="s">
        <v>65</v>
      </c>
      <c r="B30" s="135" t="s">
        <v>105</v>
      </c>
      <c r="C30" s="136" t="s">
        <v>106</v>
      </c>
      <c r="D30" s="137"/>
      <c r="E30" s="138"/>
      <c r="F30" s="138"/>
      <c r="G30" s="139"/>
      <c r="H30" s="140"/>
      <c r="I30" s="140"/>
      <c r="O30" s="141">
        <v>1</v>
      </c>
    </row>
    <row r="31" spans="1:104" ht="22.5">
      <c r="A31" s="142">
        <v>16</v>
      </c>
      <c r="B31" s="143" t="s">
        <v>107</v>
      </c>
      <c r="C31" s="144" t="s">
        <v>108</v>
      </c>
      <c r="D31" s="145" t="s">
        <v>77</v>
      </c>
      <c r="E31" s="146">
        <v>45.465000000000003</v>
      </c>
      <c r="F31" s="146"/>
      <c r="G31" s="147">
        <f>E31*F31</f>
        <v>0</v>
      </c>
      <c r="O31" s="141">
        <v>2</v>
      </c>
      <c r="AA31" s="114">
        <v>12</v>
      </c>
      <c r="AB31" s="114">
        <v>0</v>
      </c>
      <c r="AC31" s="114">
        <v>16</v>
      </c>
      <c r="AZ31" s="114">
        <v>1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0.24154999999999999</v>
      </c>
    </row>
    <row r="32" spans="1:104">
      <c r="A32" s="142">
        <v>17</v>
      </c>
      <c r="B32" s="143" t="s">
        <v>109</v>
      </c>
      <c r="C32" s="144" t="s">
        <v>110</v>
      </c>
      <c r="D32" s="145" t="s">
        <v>77</v>
      </c>
      <c r="E32" s="146">
        <v>19.484999999999999</v>
      </c>
      <c r="F32" s="146"/>
      <c r="G32" s="147">
        <f>E32*F32</f>
        <v>0</v>
      </c>
      <c r="O32" s="141">
        <v>2</v>
      </c>
      <c r="AA32" s="114">
        <v>12</v>
      </c>
      <c r="AB32" s="114">
        <v>0</v>
      </c>
      <c r="AC32" s="114">
        <v>17</v>
      </c>
      <c r="AZ32" s="114">
        <v>1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0.27827000000000002</v>
      </c>
    </row>
    <row r="33" spans="1:104">
      <c r="A33" s="142">
        <v>18</v>
      </c>
      <c r="B33" s="143" t="s">
        <v>111</v>
      </c>
      <c r="C33" s="144" t="s">
        <v>112</v>
      </c>
      <c r="D33" s="145" t="s">
        <v>113</v>
      </c>
      <c r="E33" s="146">
        <v>16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18</v>
      </c>
      <c r="AZ33" s="114">
        <v>1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7.2849999999999998E-2</v>
      </c>
    </row>
    <row r="34" spans="1:104">
      <c r="A34" s="148"/>
      <c r="B34" s="149" t="s">
        <v>69</v>
      </c>
      <c r="C34" s="150" t="str">
        <f>CONCATENATE(B30," ",C30)</f>
        <v>63 Podlahy a podlahové konstrukce</v>
      </c>
      <c r="D34" s="148"/>
      <c r="E34" s="151"/>
      <c r="F34" s="151"/>
      <c r="G34" s="152">
        <f>SUM(G30:G33)</f>
        <v>0</v>
      </c>
      <c r="O34" s="141">
        <v>4</v>
      </c>
      <c r="BA34" s="153">
        <f>SUM(BA30:BA33)</f>
        <v>0</v>
      </c>
      <c r="BB34" s="153">
        <f>SUM(BB30:BB33)</f>
        <v>0</v>
      </c>
      <c r="BC34" s="153">
        <f>SUM(BC30:BC33)</f>
        <v>0</v>
      </c>
      <c r="BD34" s="153">
        <f>SUM(BD30:BD33)</f>
        <v>0</v>
      </c>
      <c r="BE34" s="153">
        <f>SUM(BE30:BE33)</f>
        <v>0</v>
      </c>
    </row>
    <row r="35" spans="1:104">
      <c r="A35" s="134" t="s">
        <v>65</v>
      </c>
      <c r="B35" s="135" t="s">
        <v>114</v>
      </c>
      <c r="C35" s="136" t="s">
        <v>115</v>
      </c>
      <c r="D35" s="137"/>
      <c r="E35" s="138"/>
      <c r="F35" s="138"/>
      <c r="G35" s="139"/>
      <c r="H35" s="140"/>
      <c r="I35" s="140"/>
      <c r="O35" s="141">
        <v>1</v>
      </c>
    </row>
    <row r="36" spans="1:104">
      <c r="A36" s="142">
        <v>19</v>
      </c>
      <c r="B36" s="143" t="s">
        <v>116</v>
      </c>
      <c r="C36" s="144" t="s">
        <v>117</v>
      </c>
      <c r="D36" s="145" t="s">
        <v>118</v>
      </c>
      <c r="E36" s="146">
        <v>94</v>
      </c>
      <c r="F36" s="146"/>
      <c r="G36" s="147">
        <f t="shared" ref="G36:G41" si="6">E36*F36</f>
        <v>0</v>
      </c>
      <c r="O36" s="141">
        <v>2</v>
      </c>
      <c r="AA36" s="114">
        <v>12</v>
      </c>
      <c r="AB36" s="114">
        <v>0</v>
      </c>
      <c r="AC36" s="114">
        <v>19</v>
      </c>
      <c r="AZ36" s="114">
        <v>1</v>
      </c>
      <c r="BA36" s="114">
        <f t="shared" ref="BA36:BA41" si="7">IF(AZ36=1,G36,0)</f>
        <v>0</v>
      </c>
      <c r="BB36" s="114">
        <f t="shared" ref="BB36:BB41" si="8">IF(AZ36=2,G36,0)</f>
        <v>0</v>
      </c>
      <c r="BC36" s="114">
        <f t="shared" ref="BC36:BC41" si="9">IF(AZ36=3,G36,0)</f>
        <v>0</v>
      </c>
      <c r="BD36" s="114">
        <f t="shared" ref="BD36:BD41" si="10">IF(AZ36=4,G36,0)</f>
        <v>0</v>
      </c>
      <c r="BE36" s="114">
        <f t="shared" ref="BE36:BE41" si="11">IF(AZ36=5,G36,0)</f>
        <v>0</v>
      </c>
      <c r="CZ36" s="114">
        <v>4.1279999999999997E-2</v>
      </c>
    </row>
    <row r="37" spans="1:104">
      <c r="A37" s="142">
        <v>20</v>
      </c>
      <c r="B37" s="143" t="s">
        <v>119</v>
      </c>
      <c r="C37" s="144" t="s">
        <v>120</v>
      </c>
      <c r="D37" s="145" t="s">
        <v>118</v>
      </c>
      <c r="E37" s="146">
        <v>4</v>
      </c>
      <c r="F37" s="146"/>
      <c r="G37" s="147">
        <f t="shared" si="6"/>
        <v>0</v>
      </c>
      <c r="O37" s="141">
        <v>2</v>
      </c>
      <c r="AA37" s="114">
        <v>12</v>
      </c>
      <c r="AB37" s="114">
        <v>0</v>
      </c>
      <c r="AC37" s="114">
        <v>20</v>
      </c>
      <c r="AZ37" s="114">
        <v>1</v>
      </c>
      <c r="BA37" s="114">
        <f t="shared" si="7"/>
        <v>0</v>
      </c>
      <c r="BB37" s="114">
        <f t="shared" si="8"/>
        <v>0</v>
      </c>
      <c r="BC37" s="114">
        <f t="shared" si="9"/>
        <v>0</v>
      </c>
      <c r="BD37" s="114">
        <f t="shared" si="10"/>
        <v>0</v>
      </c>
      <c r="BE37" s="114">
        <f t="shared" si="11"/>
        <v>0</v>
      </c>
      <c r="CZ37" s="114">
        <v>6.1400000000000003E-2</v>
      </c>
    </row>
    <row r="38" spans="1:104">
      <c r="A38" s="142">
        <v>21</v>
      </c>
      <c r="B38" s="143" t="s">
        <v>121</v>
      </c>
      <c r="C38" s="144" t="s">
        <v>122</v>
      </c>
      <c r="D38" s="145" t="s">
        <v>118</v>
      </c>
      <c r="E38" s="146">
        <v>1</v>
      </c>
      <c r="F38" s="146"/>
      <c r="G38" s="147">
        <f t="shared" si="6"/>
        <v>0</v>
      </c>
      <c r="O38" s="141">
        <v>2</v>
      </c>
      <c r="AA38" s="114">
        <v>12</v>
      </c>
      <c r="AB38" s="114">
        <v>0</v>
      </c>
      <c r="AC38" s="114">
        <v>21</v>
      </c>
      <c r="AZ38" s="114">
        <v>1</v>
      </c>
      <c r="BA38" s="114">
        <f t="shared" si="7"/>
        <v>0</v>
      </c>
      <c r="BB38" s="114">
        <f t="shared" si="8"/>
        <v>0</v>
      </c>
      <c r="BC38" s="114">
        <f t="shared" si="9"/>
        <v>0</v>
      </c>
      <c r="BD38" s="114">
        <f t="shared" si="10"/>
        <v>0</v>
      </c>
      <c r="BE38" s="114">
        <f t="shared" si="11"/>
        <v>0</v>
      </c>
      <c r="CZ38" s="114">
        <v>9.0700000000000003E-2</v>
      </c>
    </row>
    <row r="39" spans="1:104">
      <c r="A39" s="142">
        <v>22</v>
      </c>
      <c r="B39" s="143" t="s">
        <v>123</v>
      </c>
      <c r="C39" s="144" t="s">
        <v>124</v>
      </c>
      <c r="D39" s="145" t="s">
        <v>118</v>
      </c>
      <c r="E39" s="146">
        <v>3</v>
      </c>
      <c r="F39" s="146"/>
      <c r="G39" s="147">
        <f t="shared" si="6"/>
        <v>0</v>
      </c>
      <c r="O39" s="141">
        <v>2</v>
      </c>
      <c r="AA39" s="114">
        <v>12</v>
      </c>
      <c r="AB39" s="114">
        <v>0</v>
      </c>
      <c r="AC39" s="114">
        <v>22</v>
      </c>
      <c r="AZ39" s="114">
        <v>1</v>
      </c>
      <c r="BA39" s="114">
        <f t="shared" si="7"/>
        <v>0</v>
      </c>
      <c r="BB39" s="114">
        <f t="shared" si="8"/>
        <v>0</v>
      </c>
      <c r="BC39" s="114">
        <f t="shared" si="9"/>
        <v>0</v>
      </c>
      <c r="BD39" s="114">
        <f t="shared" si="10"/>
        <v>0</v>
      </c>
      <c r="BE39" s="114">
        <f t="shared" si="11"/>
        <v>0</v>
      </c>
      <c r="CZ39" s="114">
        <v>5.5160000000000001E-2</v>
      </c>
    </row>
    <row r="40" spans="1:104">
      <c r="A40" s="142">
        <v>23</v>
      </c>
      <c r="B40" s="143" t="s">
        <v>125</v>
      </c>
      <c r="C40" s="144" t="s">
        <v>126</v>
      </c>
      <c r="D40" s="145" t="s">
        <v>118</v>
      </c>
      <c r="E40" s="146">
        <v>3</v>
      </c>
      <c r="F40" s="146"/>
      <c r="G40" s="147">
        <f t="shared" si="6"/>
        <v>0</v>
      </c>
      <c r="O40" s="141">
        <v>2</v>
      </c>
      <c r="AA40" s="114">
        <v>12</v>
      </c>
      <c r="AB40" s="114">
        <v>0</v>
      </c>
      <c r="AC40" s="114">
        <v>23</v>
      </c>
      <c r="AZ40" s="114">
        <v>1</v>
      </c>
      <c r="BA40" s="114">
        <f t="shared" si="7"/>
        <v>0</v>
      </c>
      <c r="BB40" s="114">
        <f t="shared" si="8"/>
        <v>0</v>
      </c>
      <c r="BC40" s="114">
        <f t="shared" si="9"/>
        <v>0</v>
      </c>
      <c r="BD40" s="114">
        <f t="shared" si="10"/>
        <v>0</v>
      </c>
      <c r="BE40" s="114">
        <f t="shared" si="11"/>
        <v>0</v>
      </c>
      <c r="CZ40" s="114">
        <v>8.4790000000000004E-2</v>
      </c>
    </row>
    <row r="41" spans="1:104">
      <c r="A41" s="142">
        <v>24</v>
      </c>
      <c r="B41" s="143" t="s">
        <v>127</v>
      </c>
      <c r="C41" s="144" t="s">
        <v>128</v>
      </c>
      <c r="D41" s="145" t="s">
        <v>113</v>
      </c>
      <c r="E41" s="146">
        <v>606.20000000000005</v>
      </c>
      <c r="F41" s="146"/>
      <c r="G41" s="147">
        <f t="shared" si="6"/>
        <v>0</v>
      </c>
      <c r="O41" s="141">
        <v>2</v>
      </c>
      <c r="AA41" s="114">
        <v>12</v>
      </c>
      <c r="AB41" s="114">
        <v>0</v>
      </c>
      <c r="AC41" s="114">
        <v>24</v>
      </c>
      <c r="AZ41" s="114">
        <v>1</v>
      </c>
      <c r="BA41" s="114">
        <f t="shared" si="7"/>
        <v>0</v>
      </c>
      <c r="BB41" s="114">
        <f t="shared" si="8"/>
        <v>0</v>
      </c>
      <c r="BC41" s="114">
        <f t="shared" si="9"/>
        <v>0</v>
      </c>
      <c r="BD41" s="114">
        <f t="shared" si="10"/>
        <v>0</v>
      </c>
      <c r="BE41" s="114">
        <f t="shared" si="11"/>
        <v>0</v>
      </c>
      <c r="CZ41" s="114">
        <v>1E-4</v>
      </c>
    </row>
    <row r="42" spans="1:104">
      <c r="A42" s="148"/>
      <c r="B42" s="149" t="s">
        <v>69</v>
      </c>
      <c r="C42" s="150" t="str">
        <f>CONCATENATE(B35," ",C35)</f>
        <v>64 Výplně otvorů</v>
      </c>
      <c r="D42" s="148"/>
      <c r="E42" s="151"/>
      <c r="F42" s="151"/>
      <c r="G42" s="152">
        <f>SUM(G35:G41)</f>
        <v>0</v>
      </c>
      <c r="O42" s="141">
        <v>4</v>
      </c>
      <c r="BA42" s="153">
        <f>SUM(BA35:BA41)</f>
        <v>0</v>
      </c>
      <c r="BB42" s="153">
        <f>SUM(BB35:BB41)</f>
        <v>0</v>
      </c>
      <c r="BC42" s="153">
        <f>SUM(BC35:BC41)</f>
        <v>0</v>
      </c>
      <c r="BD42" s="153">
        <f>SUM(BD35:BD41)</f>
        <v>0</v>
      </c>
      <c r="BE42" s="153">
        <f>SUM(BE35:BE41)</f>
        <v>0</v>
      </c>
    </row>
    <row r="43" spans="1:104">
      <c r="A43" s="134" t="s">
        <v>65</v>
      </c>
      <c r="B43" s="135" t="s">
        <v>129</v>
      </c>
      <c r="C43" s="136" t="s">
        <v>130</v>
      </c>
      <c r="D43" s="137"/>
      <c r="E43" s="138"/>
      <c r="F43" s="138"/>
      <c r="G43" s="139"/>
      <c r="H43" s="140"/>
      <c r="I43" s="140"/>
      <c r="O43" s="141">
        <v>1</v>
      </c>
    </row>
    <row r="44" spans="1:104">
      <c r="A44" s="142">
        <v>25</v>
      </c>
      <c r="B44" s="143" t="s">
        <v>131</v>
      </c>
      <c r="C44" s="144" t="s">
        <v>132</v>
      </c>
      <c r="D44" s="145" t="s">
        <v>77</v>
      </c>
      <c r="E44" s="146">
        <v>834.80550000000005</v>
      </c>
      <c r="F44" s="146"/>
      <c r="G44" s="147">
        <f t="shared" ref="G44:G49" si="12">E44*F44</f>
        <v>0</v>
      </c>
      <c r="O44" s="141">
        <v>2</v>
      </c>
      <c r="AA44" s="114">
        <v>12</v>
      </c>
      <c r="AB44" s="114">
        <v>0</v>
      </c>
      <c r="AC44" s="114">
        <v>25</v>
      </c>
      <c r="AZ44" s="114">
        <v>1</v>
      </c>
      <c r="BA44" s="114">
        <f t="shared" ref="BA44:BA49" si="13">IF(AZ44=1,G44,0)</f>
        <v>0</v>
      </c>
      <c r="BB44" s="114">
        <f t="shared" ref="BB44:BB49" si="14">IF(AZ44=2,G44,0)</f>
        <v>0</v>
      </c>
      <c r="BC44" s="114">
        <f t="shared" ref="BC44:BC49" si="15">IF(AZ44=3,G44,0)</f>
        <v>0</v>
      </c>
      <c r="BD44" s="114">
        <f t="shared" ref="BD44:BD49" si="16">IF(AZ44=4,G44,0)</f>
        <v>0</v>
      </c>
      <c r="BE44" s="114">
        <f t="shared" ref="BE44:BE49" si="17">IF(AZ44=5,G44,0)</f>
        <v>0</v>
      </c>
      <c r="CZ44" s="114">
        <v>3.338E-2</v>
      </c>
    </row>
    <row r="45" spans="1:104">
      <c r="A45" s="142">
        <v>26</v>
      </c>
      <c r="B45" s="143" t="s">
        <v>133</v>
      </c>
      <c r="C45" s="144" t="s">
        <v>134</v>
      </c>
      <c r="D45" s="145" t="s">
        <v>77</v>
      </c>
      <c r="E45" s="146">
        <v>1669.62</v>
      </c>
      <c r="F45" s="146"/>
      <c r="G45" s="147">
        <f t="shared" si="12"/>
        <v>0</v>
      </c>
      <c r="O45" s="141">
        <v>2</v>
      </c>
      <c r="AA45" s="114">
        <v>12</v>
      </c>
      <c r="AB45" s="114">
        <v>0</v>
      </c>
      <c r="AC45" s="114">
        <v>26</v>
      </c>
      <c r="AZ45" s="114">
        <v>1</v>
      </c>
      <c r="BA45" s="114">
        <f t="shared" si="13"/>
        <v>0</v>
      </c>
      <c r="BB45" s="114">
        <f t="shared" si="14"/>
        <v>0</v>
      </c>
      <c r="BC45" s="114">
        <f t="shared" si="15"/>
        <v>0</v>
      </c>
      <c r="BD45" s="114">
        <f t="shared" si="16"/>
        <v>0</v>
      </c>
      <c r="BE45" s="114">
        <f t="shared" si="17"/>
        <v>0</v>
      </c>
      <c r="CZ45" s="114">
        <v>9.7000000000000005E-4</v>
      </c>
    </row>
    <row r="46" spans="1:104">
      <c r="A46" s="142">
        <v>27</v>
      </c>
      <c r="B46" s="143" t="s">
        <v>135</v>
      </c>
      <c r="C46" s="144" t="s">
        <v>136</v>
      </c>
      <c r="D46" s="145" t="s">
        <v>77</v>
      </c>
      <c r="E46" s="146">
        <v>834.81</v>
      </c>
      <c r="F46" s="146"/>
      <c r="G46" s="147">
        <f t="shared" si="12"/>
        <v>0</v>
      </c>
      <c r="O46" s="141">
        <v>2</v>
      </c>
      <c r="AA46" s="114">
        <v>12</v>
      </c>
      <c r="AB46" s="114">
        <v>0</v>
      </c>
      <c r="AC46" s="114">
        <v>27</v>
      </c>
      <c r="AZ46" s="114">
        <v>1</v>
      </c>
      <c r="BA46" s="114">
        <f t="shared" si="13"/>
        <v>0</v>
      </c>
      <c r="BB46" s="114">
        <f t="shared" si="14"/>
        <v>0</v>
      </c>
      <c r="BC46" s="114">
        <f t="shared" si="15"/>
        <v>0</v>
      </c>
      <c r="BD46" s="114">
        <f t="shared" si="16"/>
        <v>0</v>
      </c>
      <c r="BE46" s="114">
        <f t="shared" si="17"/>
        <v>0</v>
      </c>
      <c r="CZ46" s="114">
        <v>0</v>
      </c>
    </row>
    <row r="47" spans="1:104">
      <c r="A47" s="142">
        <v>28</v>
      </c>
      <c r="B47" s="143" t="s">
        <v>137</v>
      </c>
      <c r="C47" s="144" t="s">
        <v>138</v>
      </c>
      <c r="D47" s="145" t="s">
        <v>77</v>
      </c>
      <c r="E47" s="146">
        <v>834.81</v>
      </c>
      <c r="F47" s="146"/>
      <c r="G47" s="147">
        <f t="shared" si="12"/>
        <v>0</v>
      </c>
      <c r="O47" s="141">
        <v>2</v>
      </c>
      <c r="AA47" s="114">
        <v>12</v>
      </c>
      <c r="AB47" s="114">
        <v>0</v>
      </c>
      <c r="AC47" s="114">
        <v>28</v>
      </c>
      <c r="AZ47" s="114">
        <v>1</v>
      </c>
      <c r="BA47" s="114">
        <f t="shared" si="13"/>
        <v>0</v>
      </c>
      <c r="BB47" s="114">
        <f t="shared" si="14"/>
        <v>0</v>
      </c>
      <c r="BC47" s="114">
        <f t="shared" si="15"/>
        <v>0</v>
      </c>
      <c r="BD47" s="114">
        <f t="shared" si="16"/>
        <v>0</v>
      </c>
      <c r="BE47" s="114">
        <f t="shared" si="17"/>
        <v>0</v>
      </c>
      <c r="CZ47" s="114">
        <v>0</v>
      </c>
    </row>
    <row r="48" spans="1:104">
      <c r="A48" s="142">
        <v>29</v>
      </c>
      <c r="B48" s="143" t="s">
        <v>139</v>
      </c>
      <c r="C48" s="144" t="s">
        <v>140</v>
      </c>
      <c r="D48" s="145" t="s">
        <v>77</v>
      </c>
      <c r="E48" s="146">
        <v>1669.62</v>
      </c>
      <c r="F48" s="146"/>
      <c r="G48" s="147">
        <f t="shared" si="12"/>
        <v>0</v>
      </c>
      <c r="O48" s="141">
        <v>2</v>
      </c>
      <c r="AA48" s="114">
        <v>12</v>
      </c>
      <c r="AB48" s="114">
        <v>0</v>
      </c>
      <c r="AC48" s="114">
        <v>29</v>
      </c>
      <c r="AZ48" s="114">
        <v>1</v>
      </c>
      <c r="BA48" s="114">
        <f t="shared" si="13"/>
        <v>0</v>
      </c>
      <c r="BB48" s="114">
        <f t="shared" si="14"/>
        <v>0</v>
      </c>
      <c r="BC48" s="114">
        <f t="shared" si="15"/>
        <v>0</v>
      </c>
      <c r="BD48" s="114">
        <f t="shared" si="16"/>
        <v>0</v>
      </c>
      <c r="BE48" s="114">
        <f t="shared" si="17"/>
        <v>0</v>
      </c>
      <c r="CZ48" s="114">
        <v>0</v>
      </c>
    </row>
    <row r="49" spans="1:104">
      <c r="A49" s="142">
        <v>30</v>
      </c>
      <c r="B49" s="143" t="s">
        <v>141</v>
      </c>
      <c r="C49" s="144" t="s">
        <v>142</v>
      </c>
      <c r="D49" s="145" t="s">
        <v>77</v>
      </c>
      <c r="E49" s="146">
        <v>834.81</v>
      </c>
      <c r="F49" s="146"/>
      <c r="G49" s="147">
        <f t="shared" si="12"/>
        <v>0</v>
      </c>
      <c r="O49" s="141">
        <v>2</v>
      </c>
      <c r="AA49" s="114">
        <v>12</v>
      </c>
      <c r="AB49" s="114">
        <v>0</v>
      </c>
      <c r="AC49" s="114">
        <v>30</v>
      </c>
      <c r="AZ49" s="114">
        <v>1</v>
      </c>
      <c r="BA49" s="114">
        <f t="shared" si="13"/>
        <v>0</v>
      </c>
      <c r="BB49" s="114">
        <f t="shared" si="14"/>
        <v>0</v>
      </c>
      <c r="BC49" s="114">
        <f t="shared" si="15"/>
        <v>0</v>
      </c>
      <c r="BD49" s="114">
        <f t="shared" si="16"/>
        <v>0</v>
      </c>
      <c r="BE49" s="114">
        <f t="shared" si="17"/>
        <v>0</v>
      </c>
      <c r="CZ49" s="114">
        <v>0</v>
      </c>
    </row>
    <row r="50" spans="1:104">
      <c r="A50" s="148"/>
      <c r="B50" s="149" t="s">
        <v>69</v>
      </c>
      <c r="C50" s="150" t="str">
        <f>CONCATENATE(B43," ",C43)</f>
        <v>94 Lešení a stavební výtahy</v>
      </c>
      <c r="D50" s="148"/>
      <c r="E50" s="151"/>
      <c r="F50" s="151"/>
      <c r="G50" s="152">
        <f>SUM(G43:G49)</f>
        <v>0</v>
      </c>
      <c r="O50" s="141">
        <v>4</v>
      </c>
      <c r="BA50" s="153">
        <f>SUM(BA43:BA49)</f>
        <v>0</v>
      </c>
      <c r="BB50" s="153">
        <f>SUM(BB43:BB49)</f>
        <v>0</v>
      </c>
      <c r="BC50" s="153">
        <f>SUM(BC43:BC49)</f>
        <v>0</v>
      </c>
      <c r="BD50" s="153">
        <f>SUM(BD43:BD49)</f>
        <v>0</v>
      </c>
      <c r="BE50" s="153">
        <f>SUM(BE43:BE49)</f>
        <v>0</v>
      </c>
    </row>
    <row r="51" spans="1:104">
      <c r="A51" s="134" t="s">
        <v>65</v>
      </c>
      <c r="B51" s="135" t="s">
        <v>143</v>
      </c>
      <c r="C51" s="136" t="s">
        <v>144</v>
      </c>
      <c r="D51" s="137"/>
      <c r="E51" s="138"/>
      <c r="F51" s="138"/>
      <c r="G51" s="139"/>
      <c r="H51" s="140"/>
      <c r="I51" s="140"/>
      <c r="O51" s="141">
        <v>1</v>
      </c>
    </row>
    <row r="52" spans="1:104">
      <c r="A52" s="142">
        <v>31</v>
      </c>
      <c r="B52" s="143" t="s">
        <v>145</v>
      </c>
      <c r="C52" s="144" t="s">
        <v>146</v>
      </c>
      <c r="D52" s="145" t="s">
        <v>77</v>
      </c>
      <c r="E52" s="146">
        <v>1629.9</v>
      </c>
      <c r="F52" s="146"/>
      <c r="G52" s="147">
        <f>E52*F52</f>
        <v>0</v>
      </c>
      <c r="O52" s="141">
        <v>2</v>
      </c>
      <c r="AA52" s="114">
        <v>12</v>
      </c>
      <c r="AB52" s="114">
        <v>0</v>
      </c>
      <c r="AC52" s="114">
        <v>31</v>
      </c>
      <c r="AZ52" s="114">
        <v>1</v>
      </c>
      <c r="BA52" s="114">
        <f>IF(AZ52=1,G52,0)</f>
        <v>0</v>
      </c>
      <c r="BB52" s="114">
        <f>IF(AZ52=2,G52,0)</f>
        <v>0</v>
      </c>
      <c r="BC52" s="114">
        <f>IF(AZ52=3,G52,0)</f>
        <v>0</v>
      </c>
      <c r="BD52" s="114">
        <f>IF(AZ52=4,G52,0)</f>
        <v>0</v>
      </c>
      <c r="BE52" s="114">
        <f>IF(AZ52=5,G52,0)</f>
        <v>0</v>
      </c>
      <c r="CZ52" s="114">
        <v>4.0000000000000003E-5</v>
      </c>
    </row>
    <row r="53" spans="1:104">
      <c r="A53" s="142">
        <v>32</v>
      </c>
      <c r="B53" s="143" t="s">
        <v>147</v>
      </c>
      <c r="C53" s="144" t="s">
        <v>148</v>
      </c>
      <c r="D53" s="145" t="s">
        <v>86</v>
      </c>
      <c r="E53" s="146">
        <v>1</v>
      </c>
      <c r="F53" s="146"/>
      <c r="G53" s="147">
        <f>E53*F53</f>
        <v>0</v>
      </c>
      <c r="O53" s="141">
        <v>2</v>
      </c>
      <c r="AA53" s="114">
        <v>12</v>
      </c>
      <c r="AB53" s="114">
        <v>0</v>
      </c>
      <c r="AC53" s="114">
        <v>32</v>
      </c>
      <c r="AZ53" s="114">
        <v>1</v>
      </c>
      <c r="BA53" s="114">
        <f>IF(AZ53=1,G53,0)</f>
        <v>0</v>
      </c>
      <c r="BB53" s="114">
        <f>IF(AZ53=2,G53,0)</f>
        <v>0</v>
      </c>
      <c r="BC53" s="114">
        <f>IF(AZ53=3,G53,0)</f>
        <v>0</v>
      </c>
      <c r="BD53" s="114">
        <f>IF(AZ53=4,G53,0)</f>
        <v>0</v>
      </c>
      <c r="BE53" s="114">
        <f>IF(AZ53=5,G53,0)</f>
        <v>0</v>
      </c>
      <c r="CZ53" s="114">
        <v>0</v>
      </c>
    </row>
    <row r="54" spans="1:104">
      <c r="A54" s="142">
        <v>33</v>
      </c>
      <c r="B54" s="143" t="s">
        <v>149</v>
      </c>
      <c r="C54" s="144" t="s">
        <v>150</v>
      </c>
      <c r="D54" s="145" t="s">
        <v>118</v>
      </c>
      <c r="E54" s="146">
        <v>8</v>
      </c>
      <c r="F54" s="146"/>
      <c r="G54" s="147">
        <f>E54*F54</f>
        <v>0</v>
      </c>
      <c r="O54" s="141">
        <v>2</v>
      </c>
      <c r="AA54" s="114">
        <v>12</v>
      </c>
      <c r="AB54" s="114">
        <v>0</v>
      </c>
      <c r="AC54" s="114">
        <v>33</v>
      </c>
      <c r="AZ54" s="114">
        <v>1</v>
      </c>
      <c r="BA54" s="114">
        <f>IF(AZ54=1,G54,0)</f>
        <v>0</v>
      </c>
      <c r="BB54" s="114">
        <f>IF(AZ54=2,G54,0)</f>
        <v>0</v>
      </c>
      <c r="BC54" s="114">
        <f>IF(AZ54=3,G54,0)</f>
        <v>0</v>
      </c>
      <c r="BD54" s="114">
        <f>IF(AZ54=4,G54,0)</f>
        <v>0</v>
      </c>
      <c r="BE54" s="114">
        <f>IF(AZ54=5,G54,0)</f>
        <v>0</v>
      </c>
      <c r="CZ54" s="114">
        <v>4.6800000000000001E-3</v>
      </c>
    </row>
    <row r="55" spans="1:104">
      <c r="A55" s="148"/>
      <c r="B55" s="149" t="s">
        <v>69</v>
      </c>
      <c r="C55" s="150" t="str">
        <f>CONCATENATE(B51," ",C51)</f>
        <v>95 Dokončovací kce na pozem.stav.</v>
      </c>
      <c r="D55" s="148"/>
      <c r="E55" s="151"/>
      <c r="F55" s="151"/>
      <c r="G55" s="152">
        <f>SUM(G51:G54)</f>
        <v>0</v>
      </c>
      <c r="O55" s="141">
        <v>4</v>
      </c>
      <c r="BA55" s="153">
        <f>SUM(BA51:BA54)</f>
        <v>0</v>
      </c>
      <c r="BB55" s="153">
        <f>SUM(BB51:BB54)</f>
        <v>0</v>
      </c>
      <c r="BC55" s="153">
        <f>SUM(BC51:BC54)</f>
        <v>0</v>
      </c>
      <c r="BD55" s="153">
        <f>SUM(BD51:BD54)</f>
        <v>0</v>
      </c>
      <c r="BE55" s="153">
        <f>SUM(BE51:BE54)</f>
        <v>0</v>
      </c>
    </row>
    <row r="56" spans="1:104">
      <c r="A56" s="134" t="s">
        <v>65</v>
      </c>
      <c r="B56" s="135" t="s">
        <v>151</v>
      </c>
      <c r="C56" s="136" t="s">
        <v>152</v>
      </c>
      <c r="D56" s="137"/>
      <c r="E56" s="138"/>
      <c r="F56" s="138"/>
      <c r="G56" s="139"/>
      <c r="H56" s="140"/>
      <c r="I56" s="140"/>
      <c r="O56" s="141">
        <v>1</v>
      </c>
    </row>
    <row r="57" spans="1:104">
      <c r="A57" s="142">
        <v>34</v>
      </c>
      <c r="B57" s="143" t="s">
        <v>153</v>
      </c>
      <c r="C57" s="144" t="s">
        <v>154</v>
      </c>
      <c r="D57" s="145" t="s">
        <v>77</v>
      </c>
      <c r="E57" s="146">
        <v>2.42</v>
      </c>
      <c r="F57" s="146"/>
      <c r="G57" s="147">
        <f t="shared" ref="G57:G87" si="18">E57*F57</f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ref="BA57:BA87" si="19">IF(AZ57=1,G57,0)</f>
        <v>0</v>
      </c>
      <c r="BB57" s="114">
        <f t="shared" ref="BB57:BB87" si="20">IF(AZ57=2,G57,0)</f>
        <v>0</v>
      </c>
      <c r="BC57" s="114">
        <f t="shared" ref="BC57:BC87" si="21">IF(AZ57=3,G57,0)</f>
        <v>0</v>
      </c>
      <c r="BD57" s="114">
        <f t="shared" ref="BD57:BD87" si="22">IF(AZ57=4,G57,0)</f>
        <v>0</v>
      </c>
      <c r="BE57" s="114">
        <f t="shared" ref="BE57:BE87" si="23">IF(AZ57=5,G57,0)</f>
        <v>0</v>
      </c>
      <c r="CZ57" s="114">
        <v>0</v>
      </c>
    </row>
    <row r="58" spans="1:104">
      <c r="A58" s="142">
        <v>35</v>
      </c>
      <c r="B58" s="143" t="s">
        <v>155</v>
      </c>
      <c r="C58" s="144" t="s">
        <v>156</v>
      </c>
      <c r="D58" s="145" t="s">
        <v>77</v>
      </c>
      <c r="E58" s="146">
        <v>19.47</v>
      </c>
      <c r="F58" s="146"/>
      <c r="G58" s="147">
        <f t="shared" si="18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19"/>
        <v>0</v>
      </c>
      <c r="BB58" s="114">
        <f t="shared" si="20"/>
        <v>0</v>
      </c>
      <c r="BC58" s="114">
        <f t="shared" si="21"/>
        <v>0</v>
      </c>
      <c r="BD58" s="114">
        <f t="shared" si="22"/>
        <v>0</v>
      </c>
      <c r="BE58" s="114">
        <f t="shared" si="23"/>
        <v>0</v>
      </c>
      <c r="CZ58" s="114">
        <v>0</v>
      </c>
    </row>
    <row r="59" spans="1:104">
      <c r="A59" s="142">
        <v>36</v>
      </c>
      <c r="B59" s="143" t="s">
        <v>157</v>
      </c>
      <c r="C59" s="144" t="s">
        <v>158</v>
      </c>
      <c r="D59" s="145" t="s">
        <v>118</v>
      </c>
      <c r="E59" s="146">
        <v>188</v>
      </c>
      <c r="F59" s="146"/>
      <c r="G59" s="147">
        <f t="shared" si="18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19"/>
        <v>0</v>
      </c>
      <c r="BB59" s="114">
        <f t="shared" si="20"/>
        <v>0</v>
      </c>
      <c r="BC59" s="114">
        <f t="shared" si="21"/>
        <v>0</v>
      </c>
      <c r="BD59" s="114">
        <f t="shared" si="22"/>
        <v>0</v>
      </c>
      <c r="BE59" s="114">
        <f t="shared" si="23"/>
        <v>0</v>
      </c>
      <c r="CZ59" s="114">
        <v>0</v>
      </c>
    </row>
    <row r="60" spans="1:104">
      <c r="A60" s="142">
        <v>37</v>
      </c>
      <c r="B60" s="143" t="s">
        <v>159</v>
      </c>
      <c r="C60" s="144" t="s">
        <v>160</v>
      </c>
      <c r="D60" s="145" t="s">
        <v>118</v>
      </c>
      <c r="E60" s="146">
        <v>2</v>
      </c>
      <c r="F60" s="146"/>
      <c r="G60" s="147">
        <f t="shared" si="18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19"/>
        <v>0</v>
      </c>
      <c r="BB60" s="114">
        <f t="shared" si="20"/>
        <v>0</v>
      </c>
      <c r="BC60" s="114">
        <f t="shared" si="21"/>
        <v>0</v>
      </c>
      <c r="BD60" s="114">
        <f t="shared" si="22"/>
        <v>0</v>
      </c>
      <c r="BE60" s="114">
        <f t="shared" si="23"/>
        <v>0</v>
      </c>
      <c r="CZ60" s="114">
        <v>0</v>
      </c>
    </row>
    <row r="61" spans="1:104">
      <c r="A61" s="142">
        <v>38</v>
      </c>
      <c r="B61" s="143" t="s">
        <v>161</v>
      </c>
      <c r="C61" s="144" t="s">
        <v>162</v>
      </c>
      <c r="D61" s="145" t="s">
        <v>118</v>
      </c>
      <c r="E61" s="146">
        <v>10</v>
      </c>
      <c r="F61" s="146"/>
      <c r="G61" s="147">
        <f t="shared" si="18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19"/>
        <v>0</v>
      </c>
      <c r="BB61" s="114">
        <f t="shared" si="20"/>
        <v>0</v>
      </c>
      <c r="BC61" s="114">
        <f t="shared" si="21"/>
        <v>0</v>
      </c>
      <c r="BD61" s="114">
        <f t="shared" si="22"/>
        <v>0</v>
      </c>
      <c r="BE61" s="114">
        <f t="shared" si="23"/>
        <v>0</v>
      </c>
      <c r="CZ61" s="114">
        <v>0</v>
      </c>
    </row>
    <row r="62" spans="1:104">
      <c r="A62" s="142">
        <v>39</v>
      </c>
      <c r="B62" s="143" t="s">
        <v>163</v>
      </c>
      <c r="C62" s="144" t="s">
        <v>164</v>
      </c>
      <c r="D62" s="145" t="s">
        <v>77</v>
      </c>
      <c r="E62" s="146">
        <v>13.14</v>
      </c>
      <c r="F62" s="146"/>
      <c r="G62" s="147">
        <f t="shared" si="18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19"/>
        <v>0</v>
      </c>
      <c r="BB62" s="114">
        <f t="shared" si="20"/>
        <v>0</v>
      </c>
      <c r="BC62" s="114">
        <f t="shared" si="21"/>
        <v>0</v>
      </c>
      <c r="BD62" s="114">
        <f t="shared" si="22"/>
        <v>0</v>
      </c>
      <c r="BE62" s="114">
        <f t="shared" si="23"/>
        <v>0</v>
      </c>
      <c r="CZ62" s="114">
        <v>2.1900000000000001E-3</v>
      </c>
    </row>
    <row r="63" spans="1:104">
      <c r="A63" s="142">
        <v>40</v>
      </c>
      <c r="B63" s="143" t="s">
        <v>165</v>
      </c>
      <c r="C63" s="144" t="s">
        <v>166</v>
      </c>
      <c r="D63" s="145" t="s">
        <v>77</v>
      </c>
      <c r="E63" s="146">
        <v>12.24</v>
      </c>
      <c r="F63" s="146"/>
      <c r="G63" s="147">
        <f t="shared" si="18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19"/>
        <v>0</v>
      </c>
      <c r="BB63" s="114">
        <f t="shared" si="20"/>
        <v>0</v>
      </c>
      <c r="BC63" s="114">
        <f t="shared" si="21"/>
        <v>0</v>
      </c>
      <c r="BD63" s="114">
        <f t="shared" si="22"/>
        <v>0</v>
      </c>
      <c r="BE63" s="114">
        <f t="shared" si="23"/>
        <v>0</v>
      </c>
      <c r="CZ63" s="114">
        <v>1E-3</v>
      </c>
    </row>
    <row r="64" spans="1:104">
      <c r="A64" s="142">
        <v>41</v>
      </c>
      <c r="B64" s="143" t="s">
        <v>167</v>
      </c>
      <c r="C64" s="144" t="s">
        <v>168</v>
      </c>
      <c r="D64" s="145" t="s">
        <v>77</v>
      </c>
      <c r="E64" s="146">
        <v>161.1</v>
      </c>
      <c r="F64" s="146"/>
      <c r="G64" s="147">
        <f t="shared" si="18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19"/>
        <v>0</v>
      </c>
      <c r="BB64" s="114">
        <f t="shared" si="20"/>
        <v>0</v>
      </c>
      <c r="BC64" s="114">
        <f t="shared" si="21"/>
        <v>0</v>
      </c>
      <c r="BD64" s="114">
        <f t="shared" si="22"/>
        <v>0</v>
      </c>
      <c r="BE64" s="114">
        <f t="shared" si="23"/>
        <v>0</v>
      </c>
      <c r="CZ64" s="114">
        <v>9.2000000000000003E-4</v>
      </c>
    </row>
    <row r="65" spans="1:104">
      <c r="A65" s="142">
        <v>42</v>
      </c>
      <c r="B65" s="143" t="s">
        <v>169</v>
      </c>
      <c r="C65" s="144" t="s">
        <v>170</v>
      </c>
      <c r="D65" s="145" t="s">
        <v>77</v>
      </c>
      <c r="E65" s="146">
        <v>4.32</v>
      </c>
      <c r="F65" s="146"/>
      <c r="G65" s="147">
        <f t="shared" si="18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19"/>
        <v>0</v>
      </c>
      <c r="BB65" s="114">
        <f t="shared" si="20"/>
        <v>0</v>
      </c>
      <c r="BC65" s="114">
        <f t="shared" si="21"/>
        <v>0</v>
      </c>
      <c r="BD65" s="114">
        <f t="shared" si="22"/>
        <v>0</v>
      </c>
      <c r="BE65" s="114">
        <f t="shared" si="23"/>
        <v>0</v>
      </c>
      <c r="CZ65" s="114">
        <v>8.1999999999999998E-4</v>
      </c>
    </row>
    <row r="66" spans="1:104">
      <c r="A66" s="142">
        <v>43</v>
      </c>
      <c r="B66" s="143" t="s">
        <v>171</v>
      </c>
      <c r="C66" s="144" t="s">
        <v>172</v>
      </c>
      <c r="D66" s="145" t="s">
        <v>77</v>
      </c>
      <c r="E66" s="146">
        <v>4.3339999999999996</v>
      </c>
      <c r="F66" s="146"/>
      <c r="G66" s="147">
        <f t="shared" si="18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19"/>
        <v>0</v>
      </c>
      <c r="BB66" s="114">
        <f t="shared" si="20"/>
        <v>0</v>
      </c>
      <c r="BC66" s="114">
        <f t="shared" si="21"/>
        <v>0</v>
      </c>
      <c r="BD66" s="114">
        <f t="shared" si="22"/>
        <v>0</v>
      </c>
      <c r="BE66" s="114">
        <f t="shared" si="23"/>
        <v>0</v>
      </c>
      <c r="CZ66" s="114">
        <v>1.17E-3</v>
      </c>
    </row>
    <row r="67" spans="1:104">
      <c r="A67" s="142">
        <v>44</v>
      </c>
      <c r="B67" s="143" t="s">
        <v>173</v>
      </c>
      <c r="C67" s="144" t="s">
        <v>174</v>
      </c>
      <c r="D67" s="145" t="s">
        <v>77</v>
      </c>
      <c r="E67" s="146">
        <v>9.91</v>
      </c>
      <c r="F67" s="146"/>
      <c r="G67" s="147">
        <f t="shared" si="18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19"/>
        <v>0</v>
      </c>
      <c r="BB67" s="114">
        <f t="shared" si="20"/>
        <v>0</v>
      </c>
      <c r="BC67" s="114">
        <f t="shared" si="21"/>
        <v>0</v>
      </c>
      <c r="BD67" s="114">
        <f t="shared" si="22"/>
        <v>0</v>
      </c>
      <c r="BE67" s="114">
        <f t="shared" si="23"/>
        <v>0</v>
      </c>
      <c r="CZ67" s="114">
        <v>1E-3</v>
      </c>
    </row>
    <row r="68" spans="1:104">
      <c r="A68" s="142">
        <v>45</v>
      </c>
      <c r="B68" s="143" t="s">
        <v>175</v>
      </c>
      <c r="C68" s="144" t="s">
        <v>176</v>
      </c>
      <c r="D68" s="145" t="s">
        <v>77</v>
      </c>
      <c r="E68" s="146">
        <v>3.8250000000000002</v>
      </c>
      <c r="F68" s="146"/>
      <c r="G68" s="147">
        <f t="shared" si="18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19"/>
        <v>0</v>
      </c>
      <c r="BB68" s="114">
        <f t="shared" si="20"/>
        <v>0</v>
      </c>
      <c r="BC68" s="114">
        <f t="shared" si="21"/>
        <v>0</v>
      </c>
      <c r="BD68" s="114">
        <f t="shared" si="22"/>
        <v>0</v>
      </c>
      <c r="BE68" s="114">
        <f t="shared" si="23"/>
        <v>0</v>
      </c>
      <c r="CZ68" s="114">
        <v>6.7000000000000002E-4</v>
      </c>
    </row>
    <row r="69" spans="1:104" ht="22.5">
      <c r="A69" s="142">
        <v>46</v>
      </c>
      <c r="B69" s="143" t="s">
        <v>177</v>
      </c>
      <c r="C69" s="144" t="s">
        <v>178</v>
      </c>
      <c r="D69" s="145" t="s">
        <v>77</v>
      </c>
      <c r="E69" s="146">
        <v>47.7</v>
      </c>
      <c r="F69" s="146"/>
      <c r="G69" s="147">
        <f t="shared" si="18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19"/>
        <v>0</v>
      </c>
      <c r="BB69" s="114">
        <f t="shared" si="20"/>
        <v>0</v>
      </c>
      <c r="BC69" s="114">
        <f t="shared" si="21"/>
        <v>0</v>
      </c>
      <c r="BD69" s="114">
        <f t="shared" si="22"/>
        <v>0</v>
      </c>
      <c r="BE69" s="114">
        <f t="shared" si="23"/>
        <v>0</v>
      </c>
      <c r="CZ69" s="114">
        <v>0</v>
      </c>
    </row>
    <row r="70" spans="1:104">
      <c r="A70" s="142">
        <v>47</v>
      </c>
      <c r="B70" s="143" t="s">
        <v>179</v>
      </c>
      <c r="C70" s="144" t="s">
        <v>180</v>
      </c>
      <c r="D70" s="145" t="s">
        <v>113</v>
      </c>
      <c r="E70" s="146">
        <v>145</v>
      </c>
      <c r="F70" s="146"/>
      <c r="G70" s="147">
        <f t="shared" si="18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19"/>
        <v>0</v>
      </c>
      <c r="BB70" s="114">
        <f t="shared" si="20"/>
        <v>0</v>
      </c>
      <c r="BC70" s="114">
        <f t="shared" si="21"/>
        <v>0</v>
      </c>
      <c r="BD70" s="114">
        <f t="shared" si="22"/>
        <v>0</v>
      </c>
      <c r="BE70" s="114">
        <f t="shared" si="23"/>
        <v>0</v>
      </c>
      <c r="CZ70" s="114">
        <v>0</v>
      </c>
    </row>
    <row r="71" spans="1:104">
      <c r="A71" s="142">
        <v>48</v>
      </c>
      <c r="B71" s="143" t="s">
        <v>181</v>
      </c>
      <c r="C71" s="144" t="s">
        <v>182</v>
      </c>
      <c r="D71" s="145" t="s">
        <v>113</v>
      </c>
      <c r="E71" s="146">
        <v>171</v>
      </c>
      <c r="F71" s="146"/>
      <c r="G71" s="147">
        <f t="shared" si="18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19"/>
        <v>0</v>
      </c>
      <c r="BB71" s="114">
        <f t="shared" si="20"/>
        <v>0</v>
      </c>
      <c r="BC71" s="114">
        <f t="shared" si="21"/>
        <v>0</v>
      </c>
      <c r="BD71" s="114">
        <f t="shared" si="22"/>
        <v>0</v>
      </c>
      <c r="BE71" s="114">
        <f t="shared" si="23"/>
        <v>0</v>
      </c>
      <c r="CZ71" s="114">
        <v>0</v>
      </c>
    </row>
    <row r="72" spans="1:104">
      <c r="A72" s="142">
        <v>49</v>
      </c>
      <c r="B72" s="143" t="s">
        <v>183</v>
      </c>
      <c r="C72" s="144" t="s">
        <v>184</v>
      </c>
      <c r="D72" s="145" t="s">
        <v>113</v>
      </c>
      <c r="E72" s="146">
        <v>174</v>
      </c>
      <c r="F72" s="146"/>
      <c r="G72" s="147">
        <f t="shared" si="18"/>
        <v>0</v>
      </c>
      <c r="O72" s="141">
        <v>2</v>
      </c>
      <c r="AA72" s="114">
        <v>12</v>
      </c>
      <c r="AB72" s="114">
        <v>0</v>
      </c>
      <c r="AC72" s="114">
        <v>49</v>
      </c>
      <c r="AZ72" s="114">
        <v>1</v>
      </c>
      <c r="BA72" s="114">
        <f t="shared" si="19"/>
        <v>0</v>
      </c>
      <c r="BB72" s="114">
        <f t="shared" si="20"/>
        <v>0</v>
      </c>
      <c r="BC72" s="114">
        <f t="shared" si="21"/>
        <v>0</v>
      </c>
      <c r="BD72" s="114">
        <f t="shared" si="22"/>
        <v>0</v>
      </c>
      <c r="BE72" s="114">
        <f t="shared" si="23"/>
        <v>0</v>
      </c>
      <c r="CZ72" s="114">
        <v>0</v>
      </c>
    </row>
    <row r="73" spans="1:104">
      <c r="A73" s="142">
        <v>50</v>
      </c>
      <c r="B73" s="143" t="s">
        <v>185</v>
      </c>
      <c r="C73" s="144" t="s">
        <v>186</v>
      </c>
      <c r="D73" s="145" t="s">
        <v>113</v>
      </c>
      <c r="E73" s="146">
        <v>91</v>
      </c>
      <c r="F73" s="146"/>
      <c r="G73" s="147">
        <f t="shared" si="18"/>
        <v>0</v>
      </c>
      <c r="O73" s="141">
        <v>2</v>
      </c>
      <c r="AA73" s="114">
        <v>12</v>
      </c>
      <c r="AB73" s="114">
        <v>0</v>
      </c>
      <c r="AC73" s="114">
        <v>50</v>
      </c>
      <c r="AZ73" s="114">
        <v>1</v>
      </c>
      <c r="BA73" s="114">
        <f t="shared" si="19"/>
        <v>0</v>
      </c>
      <c r="BB73" s="114">
        <f t="shared" si="20"/>
        <v>0</v>
      </c>
      <c r="BC73" s="114">
        <f t="shared" si="21"/>
        <v>0</v>
      </c>
      <c r="BD73" s="114">
        <f t="shared" si="22"/>
        <v>0</v>
      </c>
      <c r="BE73" s="114">
        <f t="shared" si="23"/>
        <v>0</v>
      </c>
      <c r="CZ73" s="114">
        <v>0</v>
      </c>
    </row>
    <row r="74" spans="1:104">
      <c r="A74" s="142">
        <v>51</v>
      </c>
      <c r="B74" s="143" t="s">
        <v>187</v>
      </c>
      <c r="C74" s="144" t="s">
        <v>188</v>
      </c>
      <c r="D74" s="145" t="s">
        <v>118</v>
      </c>
      <c r="E74" s="146">
        <v>10</v>
      </c>
      <c r="F74" s="146"/>
      <c r="G74" s="147">
        <f t="shared" si="18"/>
        <v>0</v>
      </c>
      <c r="O74" s="141">
        <v>2</v>
      </c>
      <c r="AA74" s="114">
        <v>12</v>
      </c>
      <c r="AB74" s="114">
        <v>0</v>
      </c>
      <c r="AC74" s="114">
        <v>51</v>
      </c>
      <c r="AZ74" s="114">
        <v>1</v>
      </c>
      <c r="BA74" s="114">
        <f t="shared" si="19"/>
        <v>0</v>
      </c>
      <c r="BB74" s="114">
        <f t="shared" si="20"/>
        <v>0</v>
      </c>
      <c r="BC74" s="114">
        <f t="shared" si="21"/>
        <v>0</v>
      </c>
      <c r="BD74" s="114">
        <f t="shared" si="22"/>
        <v>0</v>
      </c>
      <c r="BE74" s="114">
        <f t="shared" si="23"/>
        <v>0</v>
      </c>
      <c r="CZ74" s="114">
        <v>0</v>
      </c>
    </row>
    <row r="75" spans="1:104">
      <c r="A75" s="142">
        <v>52</v>
      </c>
      <c r="B75" s="143" t="s">
        <v>189</v>
      </c>
      <c r="C75" s="144" t="s">
        <v>190</v>
      </c>
      <c r="D75" s="145" t="s">
        <v>118</v>
      </c>
      <c r="E75" s="146">
        <v>10</v>
      </c>
      <c r="F75" s="146"/>
      <c r="G75" s="147">
        <f t="shared" si="18"/>
        <v>0</v>
      </c>
      <c r="O75" s="141">
        <v>2</v>
      </c>
      <c r="AA75" s="114">
        <v>12</v>
      </c>
      <c r="AB75" s="114">
        <v>0</v>
      </c>
      <c r="AC75" s="114">
        <v>52</v>
      </c>
      <c r="AZ75" s="114">
        <v>1</v>
      </c>
      <c r="BA75" s="114">
        <f t="shared" si="19"/>
        <v>0</v>
      </c>
      <c r="BB75" s="114">
        <f t="shared" si="20"/>
        <v>0</v>
      </c>
      <c r="BC75" s="114">
        <f t="shared" si="21"/>
        <v>0</v>
      </c>
      <c r="BD75" s="114">
        <f t="shared" si="22"/>
        <v>0</v>
      </c>
      <c r="BE75" s="114">
        <f t="shared" si="23"/>
        <v>0</v>
      </c>
      <c r="CZ75" s="114">
        <v>0</v>
      </c>
    </row>
    <row r="76" spans="1:104">
      <c r="A76" s="142">
        <v>53</v>
      </c>
      <c r="B76" s="143" t="s">
        <v>191</v>
      </c>
      <c r="C76" s="144" t="s">
        <v>192</v>
      </c>
      <c r="D76" s="145" t="s">
        <v>113</v>
      </c>
      <c r="E76" s="146">
        <v>62</v>
      </c>
      <c r="F76" s="146"/>
      <c r="G76" s="147">
        <f t="shared" si="18"/>
        <v>0</v>
      </c>
      <c r="O76" s="141">
        <v>2</v>
      </c>
      <c r="AA76" s="114">
        <v>12</v>
      </c>
      <c r="AB76" s="114">
        <v>0</v>
      </c>
      <c r="AC76" s="114">
        <v>53</v>
      </c>
      <c r="AZ76" s="114">
        <v>1</v>
      </c>
      <c r="BA76" s="114">
        <f t="shared" si="19"/>
        <v>0</v>
      </c>
      <c r="BB76" s="114">
        <f t="shared" si="20"/>
        <v>0</v>
      </c>
      <c r="BC76" s="114">
        <f t="shared" si="21"/>
        <v>0</v>
      </c>
      <c r="BD76" s="114">
        <f t="shared" si="22"/>
        <v>0</v>
      </c>
      <c r="BE76" s="114">
        <f t="shared" si="23"/>
        <v>0</v>
      </c>
      <c r="CZ76" s="114">
        <v>0</v>
      </c>
    </row>
    <row r="77" spans="1:104">
      <c r="A77" s="142">
        <v>54</v>
      </c>
      <c r="B77" s="143" t="s">
        <v>193</v>
      </c>
      <c r="C77" s="144" t="s">
        <v>194</v>
      </c>
      <c r="D77" s="145" t="s">
        <v>118</v>
      </c>
      <c r="E77" s="146">
        <v>4</v>
      </c>
      <c r="F77" s="146"/>
      <c r="G77" s="147">
        <f t="shared" si="18"/>
        <v>0</v>
      </c>
      <c r="O77" s="141">
        <v>2</v>
      </c>
      <c r="AA77" s="114">
        <v>12</v>
      </c>
      <c r="AB77" s="114">
        <v>0</v>
      </c>
      <c r="AC77" s="114">
        <v>54</v>
      </c>
      <c r="AZ77" s="114">
        <v>1</v>
      </c>
      <c r="BA77" s="114">
        <f t="shared" si="19"/>
        <v>0</v>
      </c>
      <c r="BB77" s="114">
        <f t="shared" si="20"/>
        <v>0</v>
      </c>
      <c r="BC77" s="114">
        <f t="shared" si="21"/>
        <v>0</v>
      </c>
      <c r="BD77" s="114">
        <f t="shared" si="22"/>
        <v>0</v>
      </c>
      <c r="BE77" s="114">
        <f t="shared" si="23"/>
        <v>0</v>
      </c>
      <c r="CZ77" s="114">
        <v>0</v>
      </c>
    </row>
    <row r="78" spans="1:104">
      <c r="A78" s="142">
        <v>55</v>
      </c>
      <c r="B78" s="143" t="s">
        <v>195</v>
      </c>
      <c r="C78" s="144" t="s">
        <v>196</v>
      </c>
      <c r="D78" s="145" t="s">
        <v>77</v>
      </c>
      <c r="E78" s="146">
        <v>6.8</v>
      </c>
      <c r="F78" s="146"/>
      <c r="G78" s="147">
        <f t="shared" si="18"/>
        <v>0</v>
      </c>
      <c r="O78" s="141">
        <v>2</v>
      </c>
      <c r="AA78" s="114">
        <v>12</v>
      </c>
      <c r="AB78" s="114">
        <v>0</v>
      </c>
      <c r="AC78" s="114">
        <v>55</v>
      </c>
      <c r="AZ78" s="114">
        <v>1</v>
      </c>
      <c r="BA78" s="114">
        <f t="shared" si="19"/>
        <v>0</v>
      </c>
      <c r="BB78" s="114">
        <f t="shared" si="20"/>
        <v>0</v>
      </c>
      <c r="BC78" s="114">
        <f t="shared" si="21"/>
        <v>0</v>
      </c>
      <c r="BD78" s="114">
        <f t="shared" si="22"/>
        <v>0</v>
      </c>
      <c r="BE78" s="114">
        <f t="shared" si="23"/>
        <v>0</v>
      </c>
      <c r="CZ78" s="114">
        <v>0</v>
      </c>
    </row>
    <row r="79" spans="1:104">
      <c r="A79" s="142">
        <v>56</v>
      </c>
      <c r="B79" s="143" t="s">
        <v>197</v>
      </c>
      <c r="C79" s="144" t="s">
        <v>198</v>
      </c>
      <c r="D79" s="145" t="s">
        <v>113</v>
      </c>
      <c r="E79" s="146">
        <v>5</v>
      </c>
      <c r="F79" s="146"/>
      <c r="G79" s="147">
        <f t="shared" si="18"/>
        <v>0</v>
      </c>
      <c r="O79" s="141">
        <v>2</v>
      </c>
      <c r="AA79" s="114">
        <v>12</v>
      </c>
      <c r="AB79" s="114">
        <v>0</v>
      </c>
      <c r="AC79" s="114">
        <v>56</v>
      </c>
      <c r="AZ79" s="114">
        <v>1</v>
      </c>
      <c r="BA79" s="114">
        <f t="shared" si="19"/>
        <v>0</v>
      </c>
      <c r="BB79" s="114">
        <f t="shared" si="20"/>
        <v>0</v>
      </c>
      <c r="BC79" s="114">
        <f t="shared" si="21"/>
        <v>0</v>
      </c>
      <c r="BD79" s="114">
        <f t="shared" si="22"/>
        <v>0</v>
      </c>
      <c r="BE79" s="114">
        <f t="shared" si="23"/>
        <v>0</v>
      </c>
      <c r="CZ79" s="114">
        <v>0</v>
      </c>
    </row>
    <row r="80" spans="1:104">
      <c r="A80" s="142">
        <v>57</v>
      </c>
      <c r="B80" s="143" t="s">
        <v>199</v>
      </c>
      <c r="C80" s="144" t="s">
        <v>200</v>
      </c>
      <c r="D80" s="145" t="s">
        <v>86</v>
      </c>
      <c r="E80" s="146">
        <v>1</v>
      </c>
      <c r="F80" s="146"/>
      <c r="G80" s="147">
        <f t="shared" si="18"/>
        <v>0</v>
      </c>
      <c r="O80" s="141">
        <v>2</v>
      </c>
      <c r="AA80" s="114">
        <v>12</v>
      </c>
      <c r="AB80" s="114">
        <v>0</v>
      </c>
      <c r="AC80" s="114">
        <v>57</v>
      </c>
      <c r="AZ80" s="114">
        <v>1</v>
      </c>
      <c r="BA80" s="114">
        <f t="shared" si="19"/>
        <v>0</v>
      </c>
      <c r="BB80" s="114">
        <f t="shared" si="20"/>
        <v>0</v>
      </c>
      <c r="BC80" s="114">
        <f t="shared" si="21"/>
        <v>0</v>
      </c>
      <c r="BD80" s="114">
        <f t="shared" si="22"/>
        <v>0</v>
      </c>
      <c r="BE80" s="114">
        <f t="shared" si="23"/>
        <v>0</v>
      </c>
      <c r="CZ80" s="114">
        <v>0.1</v>
      </c>
    </row>
    <row r="81" spans="1:104">
      <c r="A81" s="142">
        <v>58</v>
      </c>
      <c r="B81" s="143" t="s">
        <v>201</v>
      </c>
      <c r="C81" s="144" t="s">
        <v>202</v>
      </c>
      <c r="D81" s="145" t="s">
        <v>77</v>
      </c>
      <c r="E81" s="146">
        <v>4.8250000000000002</v>
      </c>
      <c r="F81" s="146"/>
      <c r="G81" s="147">
        <f t="shared" si="18"/>
        <v>0</v>
      </c>
      <c r="O81" s="141">
        <v>2</v>
      </c>
      <c r="AA81" s="114">
        <v>12</v>
      </c>
      <c r="AB81" s="114">
        <v>0</v>
      </c>
      <c r="AC81" s="114">
        <v>58</v>
      </c>
      <c r="AZ81" s="114">
        <v>1</v>
      </c>
      <c r="BA81" s="114">
        <f t="shared" si="19"/>
        <v>0</v>
      </c>
      <c r="BB81" s="114">
        <f t="shared" si="20"/>
        <v>0</v>
      </c>
      <c r="BC81" s="114">
        <f t="shared" si="21"/>
        <v>0</v>
      </c>
      <c r="BD81" s="114">
        <f t="shared" si="22"/>
        <v>0</v>
      </c>
      <c r="BE81" s="114">
        <f t="shared" si="23"/>
        <v>0</v>
      </c>
      <c r="CZ81" s="114">
        <v>0</v>
      </c>
    </row>
    <row r="82" spans="1:104">
      <c r="A82" s="142">
        <v>59</v>
      </c>
      <c r="B82" s="143" t="s">
        <v>203</v>
      </c>
      <c r="C82" s="144" t="s">
        <v>204</v>
      </c>
      <c r="D82" s="145" t="s">
        <v>77</v>
      </c>
      <c r="E82" s="146">
        <v>62.3</v>
      </c>
      <c r="F82" s="146"/>
      <c r="G82" s="147">
        <f t="shared" si="18"/>
        <v>0</v>
      </c>
      <c r="O82" s="141">
        <v>2</v>
      </c>
      <c r="AA82" s="114">
        <v>12</v>
      </c>
      <c r="AB82" s="114">
        <v>0</v>
      </c>
      <c r="AC82" s="114">
        <v>59</v>
      </c>
      <c r="AZ82" s="114">
        <v>1</v>
      </c>
      <c r="BA82" s="114">
        <f t="shared" si="19"/>
        <v>0</v>
      </c>
      <c r="BB82" s="114">
        <f t="shared" si="20"/>
        <v>0</v>
      </c>
      <c r="BC82" s="114">
        <f t="shared" si="21"/>
        <v>0</v>
      </c>
      <c r="BD82" s="114">
        <f t="shared" si="22"/>
        <v>0</v>
      </c>
      <c r="BE82" s="114">
        <f t="shared" si="23"/>
        <v>0</v>
      </c>
      <c r="CZ82" s="114">
        <v>0</v>
      </c>
    </row>
    <row r="83" spans="1:104">
      <c r="A83" s="142">
        <v>60</v>
      </c>
      <c r="B83" s="143" t="s">
        <v>205</v>
      </c>
      <c r="C83" s="144" t="s">
        <v>206</v>
      </c>
      <c r="D83" s="145" t="s">
        <v>207</v>
      </c>
      <c r="E83" s="146">
        <v>21.574000000000002</v>
      </c>
      <c r="F83" s="146"/>
      <c r="G83" s="147">
        <f t="shared" si="18"/>
        <v>0</v>
      </c>
      <c r="O83" s="141">
        <v>2</v>
      </c>
      <c r="AA83" s="114">
        <v>12</v>
      </c>
      <c r="AB83" s="114">
        <v>0</v>
      </c>
      <c r="AC83" s="114">
        <v>60</v>
      </c>
      <c r="AZ83" s="114">
        <v>1</v>
      </c>
      <c r="BA83" s="114">
        <f t="shared" si="19"/>
        <v>0</v>
      </c>
      <c r="BB83" s="114">
        <f t="shared" si="20"/>
        <v>0</v>
      </c>
      <c r="BC83" s="114">
        <f t="shared" si="21"/>
        <v>0</v>
      </c>
      <c r="BD83" s="114">
        <f t="shared" si="22"/>
        <v>0</v>
      </c>
      <c r="BE83" s="114">
        <f t="shared" si="23"/>
        <v>0</v>
      </c>
      <c r="CZ83" s="114">
        <v>0</v>
      </c>
    </row>
    <row r="84" spans="1:104">
      <c r="A84" s="142">
        <v>61</v>
      </c>
      <c r="B84" s="143" t="s">
        <v>208</v>
      </c>
      <c r="C84" s="144" t="s">
        <v>209</v>
      </c>
      <c r="D84" s="145" t="s">
        <v>207</v>
      </c>
      <c r="E84" s="146">
        <v>194.166</v>
      </c>
      <c r="F84" s="146"/>
      <c r="G84" s="147">
        <f t="shared" si="18"/>
        <v>0</v>
      </c>
      <c r="O84" s="141">
        <v>2</v>
      </c>
      <c r="AA84" s="114">
        <v>12</v>
      </c>
      <c r="AB84" s="114">
        <v>0</v>
      </c>
      <c r="AC84" s="114">
        <v>61</v>
      </c>
      <c r="AZ84" s="114">
        <v>1</v>
      </c>
      <c r="BA84" s="114">
        <f t="shared" si="19"/>
        <v>0</v>
      </c>
      <c r="BB84" s="114">
        <f t="shared" si="20"/>
        <v>0</v>
      </c>
      <c r="BC84" s="114">
        <f t="shared" si="21"/>
        <v>0</v>
      </c>
      <c r="BD84" s="114">
        <f t="shared" si="22"/>
        <v>0</v>
      </c>
      <c r="BE84" s="114">
        <f t="shared" si="23"/>
        <v>0</v>
      </c>
      <c r="CZ84" s="114">
        <v>0</v>
      </c>
    </row>
    <row r="85" spans="1:104">
      <c r="A85" s="142">
        <v>62</v>
      </c>
      <c r="B85" s="143" t="s">
        <v>210</v>
      </c>
      <c r="C85" s="144" t="s">
        <v>211</v>
      </c>
      <c r="D85" s="145" t="s">
        <v>207</v>
      </c>
      <c r="E85" s="146">
        <v>21.574000000000002</v>
      </c>
      <c r="F85" s="146"/>
      <c r="G85" s="147">
        <f t="shared" si="18"/>
        <v>0</v>
      </c>
      <c r="O85" s="141">
        <v>2</v>
      </c>
      <c r="AA85" s="114">
        <v>12</v>
      </c>
      <c r="AB85" s="114">
        <v>0</v>
      </c>
      <c r="AC85" s="114">
        <v>62</v>
      </c>
      <c r="AZ85" s="114">
        <v>1</v>
      </c>
      <c r="BA85" s="114">
        <f t="shared" si="19"/>
        <v>0</v>
      </c>
      <c r="BB85" s="114">
        <f t="shared" si="20"/>
        <v>0</v>
      </c>
      <c r="BC85" s="114">
        <f t="shared" si="21"/>
        <v>0</v>
      </c>
      <c r="BD85" s="114">
        <f t="shared" si="22"/>
        <v>0</v>
      </c>
      <c r="BE85" s="114">
        <f t="shared" si="23"/>
        <v>0</v>
      </c>
      <c r="CZ85" s="114">
        <v>0</v>
      </c>
    </row>
    <row r="86" spans="1:104">
      <c r="A86" s="142">
        <v>63</v>
      </c>
      <c r="B86" s="143" t="s">
        <v>212</v>
      </c>
      <c r="C86" s="144" t="s">
        <v>213</v>
      </c>
      <c r="D86" s="145" t="s">
        <v>207</v>
      </c>
      <c r="E86" s="146">
        <v>172.59200000000001</v>
      </c>
      <c r="F86" s="146"/>
      <c r="G86" s="147">
        <f t="shared" si="18"/>
        <v>0</v>
      </c>
      <c r="O86" s="141">
        <v>2</v>
      </c>
      <c r="AA86" s="114">
        <v>12</v>
      </c>
      <c r="AB86" s="114">
        <v>0</v>
      </c>
      <c r="AC86" s="114">
        <v>63</v>
      </c>
      <c r="AZ86" s="114">
        <v>1</v>
      </c>
      <c r="BA86" s="114">
        <f t="shared" si="19"/>
        <v>0</v>
      </c>
      <c r="BB86" s="114">
        <f t="shared" si="20"/>
        <v>0</v>
      </c>
      <c r="BC86" s="114">
        <f t="shared" si="21"/>
        <v>0</v>
      </c>
      <c r="BD86" s="114">
        <f t="shared" si="22"/>
        <v>0</v>
      </c>
      <c r="BE86" s="114">
        <f t="shared" si="23"/>
        <v>0</v>
      </c>
      <c r="CZ86" s="114">
        <v>0</v>
      </c>
    </row>
    <row r="87" spans="1:104">
      <c r="A87" s="142">
        <v>64</v>
      </c>
      <c r="B87" s="143" t="s">
        <v>214</v>
      </c>
      <c r="C87" s="144" t="s">
        <v>215</v>
      </c>
      <c r="D87" s="145" t="s">
        <v>216</v>
      </c>
      <c r="E87" s="146">
        <v>21.574000000000002</v>
      </c>
      <c r="F87" s="146"/>
      <c r="G87" s="147">
        <f t="shared" si="18"/>
        <v>0</v>
      </c>
      <c r="O87" s="141">
        <v>2</v>
      </c>
      <c r="AA87" s="114">
        <v>12</v>
      </c>
      <c r="AB87" s="114">
        <v>1</v>
      </c>
      <c r="AC87" s="114">
        <v>64</v>
      </c>
      <c r="AZ87" s="114">
        <v>1</v>
      </c>
      <c r="BA87" s="114">
        <f t="shared" si="19"/>
        <v>0</v>
      </c>
      <c r="BB87" s="114">
        <f t="shared" si="20"/>
        <v>0</v>
      </c>
      <c r="BC87" s="114">
        <f t="shared" si="21"/>
        <v>0</v>
      </c>
      <c r="BD87" s="114">
        <f t="shared" si="22"/>
        <v>0</v>
      </c>
      <c r="BE87" s="114">
        <f t="shared" si="23"/>
        <v>0</v>
      </c>
      <c r="CZ87" s="114">
        <v>0</v>
      </c>
    </row>
    <row r="88" spans="1:104">
      <c r="A88" s="148"/>
      <c r="B88" s="149" t="s">
        <v>69</v>
      </c>
      <c r="C88" s="150" t="str">
        <f>CONCATENATE(B56," ",C56)</f>
        <v>96 Bourání konstrukcí</v>
      </c>
      <c r="D88" s="148"/>
      <c r="E88" s="151"/>
      <c r="F88" s="151"/>
      <c r="G88" s="152">
        <f>SUM(G56:G87)</f>
        <v>0</v>
      </c>
      <c r="O88" s="141">
        <v>4</v>
      </c>
      <c r="BA88" s="153">
        <f>SUM(BA56:BA87)</f>
        <v>0</v>
      </c>
      <c r="BB88" s="153">
        <f>SUM(BB56:BB87)</f>
        <v>0</v>
      </c>
      <c r="BC88" s="153">
        <f>SUM(BC56:BC87)</f>
        <v>0</v>
      </c>
      <c r="BD88" s="153">
        <f>SUM(BD56:BD87)</f>
        <v>0</v>
      </c>
      <c r="BE88" s="153">
        <f>SUM(BE56:BE87)</f>
        <v>0</v>
      </c>
    </row>
    <row r="89" spans="1:104">
      <c r="A89" s="134" t="s">
        <v>65</v>
      </c>
      <c r="B89" s="135" t="s">
        <v>217</v>
      </c>
      <c r="C89" s="136" t="s">
        <v>218</v>
      </c>
      <c r="D89" s="137"/>
      <c r="E89" s="138"/>
      <c r="F89" s="138"/>
      <c r="G89" s="139"/>
      <c r="H89" s="140"/>
      <c r="I89" s="140"/>
      <c r="O89" s="141">
        <v>1</v>
      </c>
    </row>
    <row r="90" spans="1:104">
      <c r="A90" s="142">
        <v>65</v>
      </c>
      <c r="B90" s="143" t="s">
        <v>219</v>
      </c>
      <c r="C90" s="144" t="s">
        <v>220</v>
      </c>
      <c r="D90" s="145" t="s">
        <v>207</v>
      </c>
      <c r="E90" s="146">
        <v>82.430999999999997</v>
      </c>
      <c r="F90" s="146"/>
      <c r="G90" s="147">
        <f>E90*F90</f>
        <v>0</v>
      </c>
      <c r="O90" s="141">
        <v>2</v>
      </c>
      <c r="AA90" s="114">
        <v>12</v>
      </c>
      <c r="AB90" s="114">
        <v>0</v>
      </c>
      <c r="AC90" s="114">
        <v>65</v>
      </c>
      <c r="AZ90" s="114">
        <v>1</v>
      </c>
      <c r="BA90" s="114">
        <f>IF(AZ90=1,G90,0)</f>
        <v>0</v>
      </c>
      <c r="BB90" s="114">
        <f>IF(AZ90=2,G90,0)</f>
        <v>0</v>
      </c>
      <c r="BC90" s="114">
        <f>IF(AZ90=3,G90,0)</f>
        <v>0</v>
      </c>
      <c r="BD90" s="114">
        <f>IF(AZ90=4,G90,0)</f>
        <v>0</v>
      </c>
      <c r="BE90" s="114">
        <f>IF(AZ90=5,G90,0)</f>
        <v>0</v>
      </c>
      <c r="CZ90" s="114">
        <v>0</v>
      </c>
    </row>
    <row r="91" spans="1:104">
      <c r="A91" s="148"/>
      <c r="B91" s="149" t="s">
        <v>69</v>
      </c>
      <c r="C91" s="150" t="str">
        <f>CONCATENATE(B89," ",C89)</f>
        <v>99 Staveništní přesun hmot</v>
      </c>
      <c r="D91" s="148"/>
      <c r="E91" s="151"/>
      <c r="F91" s="151"/>
      <c r="G91" s="152">
        <f>SUM(G89:G90)</f>
        <v>0</v>
      </c>
      <c r="O91" s="141">
        <v>4</v>
      </c>
      <c r="BA91" s="153">
        <f>SUM(BA89:BA90)</f>
        <v>0</v>
      </c>
      <c r="BB91" s="153">
        <f>SUM(BB89:BB90)</f>
        <v>0</v>
      </c>
      <c r="BC91" s="153">
        <f>SUM(BC89:BC90)</f>
        <v>0</v>
      </c>
      <c r="BD91" s="153">
        <f>SUM(BD89:BD90)</f>
        <v>0</v>
      </c>
      <c r="BE91" s="153">
        <f>SUM(BE89:BE90)</f>
        <v>0</v>
      </c>
    </row>
    <row r="92" spans="1:104">
      <c r="A92" s="134" t="s">
        <v>65</v>
      </c>
      <c r="B92" s="135" t="s">
        <v>221</v>
      </c>
      <c r="C92" s="136" t="s">
        <v>222</v>
      </c>
      <c r="D92" s="137"/>
      <c r="E92" s="138"/>
      <c r="F92" s="138"/>
      <c r="G92" s="139"/>
      <c r="H92" s="140"/>
      <c r="I92" s="140"/>
      <c r="O92" s="141">
        <v>1</v>
      </c>
    </row>
    <row r="93" spans="1:104">
      <c r="A93" s="142">
        <v>66</v>
      </c>
      <c r="B93" s="143" t="s">
        <v>223</v>
      </c>
      <c r="C93" s="144" t="s">
        <v>224</v>
      </c>
      <c r="D93" s="145" t="s">
        <v>77</v>
      </c>
      <c r="E93" s="146">
        <v>64.95</v>
      </c>
      <c r="F93" s="146"/>
      <c r="G93" s="147">
        <f>E93*F93</f>
        <v>0</v>
      </c>
      <c r="O93" s="141">
        <v>2</v>
      </c>
      <c r="AA93" s="114">
        <v>12</v>
      </c>
      <c r="AB93" s="114">
        <v>0</v>
      </c>
      <c r="AC93" s="114">
        <v>66</v>
      </c>
      <c r="AZ93" s="114">
        <v>2</v>
      </c>
      <c r="BA93" s="114">
        <f>IF(AZ93=1,G93,0)</f>
        <v>0</v>
      </c>
      <c r="BB93" s="114">
        <f>IF(AZ93=2,G93,0)</f>
        <v>0</v>
      </c>
      <c r="BC93" s="114">
        <f>IF(AZ93=3,G93,0)</f>
        <v>0</v>
      </c>
      <c r="BD93" s="114">
        <f>IF(AZ93=4,G93,0)</f>
        <v>0</v>
      </c>
      <c r="BE93" s="114">
        <f>IF(AZ93=5,G93,0)</f>
        <v>0</v>
      </c>
      <c r="CZ93" s="114">
        <v>3.4000000000000002E-4</v>
      </c>
    </row>
    <row r="94" spans="1:104" ht="22.5">
      <c r="A94" s="142">
        <v>67</v>
      </c>
      <c r="B94" s="143" t="s">
        <v>225</v>
      </c>
      <c r="C94" s="144" t="s">
        <v>226</v>
      </c>
      <c r="D94" s="145" t="s">
        <v>77</v>
      </c>
      <c r="E94" s="146">
        <v>92.9</v>
      </c>
      <c r="F94" s="146"/>
      <c r="G94" s="147">
        <f>E94*F94</f>
        <v>0</v>
      </c>
      <c r="O94" s="141">
        <v>2</v>
      </c>
      <c r="AA94" s="114">
        <v>12</v>
      </c>
      <c r="AB94" s="114">
        <v>0</v>
      </c>
      <c r="AC94" s="114">
        <v>67</v>
      </c>
      <c r="AZ94" s="114">
        <v>2</v>
      </c>
      <c r="BA94" s="114">
        <f>IF(AZ94=1,G94,0)</f>
        <v>0</v>
      </c>
      <c r="BB94" s="114">
        <f>IF(AZ94=2,G94,0)</f>
        <v>0</v>
      </c>
      <c r="BC94" s="114">
        <f>IF(AZ94=3,G94,0)</f>
        <v>0</v>
      </c>
      <c r="BD94" s="114">
        <f>IF(AZ94=4,G94,0)</f>
        <v>0</v>
      </c>
      <c r="BE94" s="114">
        <f>IF(AZ94=5,G94,0)</f>
        <v>0</v>
      </c>
      <c r="CZ94" s="114">
        <v>5.4000000000000001E-4</v>
      </c>
    </row>
    <row r="95" spans="1:104">
      <c r="A95" s="142">
        <v>68</v>
      </c>
      <c r="B95" s="143" t="s">
        <v>227</v>
      </c>
      <c r="C95" s="144" t="s">
        <v>228</v>
      </c>
      <c r="D95" s="145" t="s">
        <v>77</v>
      </c>
      <c r="E95" s="146">
        <v>92.9</v>
      </c>
      <c r="F95" s="146"/>
      <c r="G95" s="147">
        <f>E95*F95</f>
        <v>0</v>
      </c>
      <c r="O95" s="141">
        <v>2</v>
      </c>
      <c r="AA95" s="114">
        <v>12</v>
      </c>
      <c r="AB95" s="114">
        <v>0</v>
      </c>
      <c r="AC95" s="114">
        <v>68</v>
      </c>
      <c r="AZ95" s="114">
        <v>2</v>
      </c>
      <c r="BA95" s="114">
        <f>IF(AZ95=1,G95,0)</f>
        <v>0</v>
      </c>
      <c r="BB95" s="114">
        <f>IF(AZ95=2,G95,0)</f>
        <v>0</v>
      </c>
      <c r="BC95" s="114">
        <f>IF(AZ95=3,G95,0)</f>
        <v>0</v>
      </c>
      <c r="BD95" s="114">
        <f>IF(AZ95=4,G95,0)</f>
        <v>0</v>
      </c>
      <c r="BE95" s="114">
        <f>IF(AZ95=5,G95,0)</f>
        <v>0</v>
      </c>
      <c r="CZ95" s="114">
        <v>8.0999999999999996E-4</v>
      </c>
    </row>
    <row r="96" spans="1:104">
      <c r="A96" s="142">
        <v>69</v>
      </c>
      <c r="B96" s="143" t="s">
        <v>229</v>
      </c>
      <c r="C96" s="144" t="s">
        <v>230</v>
      </c>
      <c r="D96" s="145" t="s">
        <v>54</v>
      </c>
      <c r="E96" s="146">
        <v>397.29</v>
      </c>
      <c r="F96" s="146"/>
      <c r="G96" s="147">
        <f>E96*F96</f>
        <v>0</v>
      </c>
      <c r="O96" s="141">
        <v>2</v>
      </c>
      <c r="AA96" s="114">
        <v>12</v>
      </c>
      <c r="AB96" s="114">
        <v>0</v>
      </c>
      <c r="AC96" s="114">
        <v>69</v>
      </c>
      <c r="AZ96" s="114">
        <v>2</v>
      </c>
      <c r="BA96" s="114">
        <f>IF(AZ96=1,G96,0)</f>
        <v>0</v>
      </c>
      <c r="BB96" s="114">
        <f>IF(AZ96=2,G96,0)</f>
        <v>0</v>
      </c>
      <c r="BC96" s="114">
        <f>IF(AZ96=3,G96,0)</f>
        <v>0</v>
      </c>
      <c r="BD96" s="114">
        <f>IF(AZ96=4,G96,0)</f>
        <v>0</v>
      </c>
      <c r="BE96" s="114">
        <f>IF(AZ96=5,G96,0)</f>
        <v>0</v>
      </c>
      <c r="CZ96" s="114">
        <v>0</v>
      </c>
    </row>
    <row r="97" spans="1:104">
      <c r="A97" s="148"/>
      <c r="B97" s="149" t="s">
        <v>69</v>
      </c>
      <c r="C97" s="150" t="str">
        <f>CONCATENATE(B92," ",C92)</f>
        <v>711 Izolace proti vodě</v>
      </c>
      <c r="D97" s="148"/>
      <c r="E97" s="151"/>
      <c r="F97" s="151"/>
      <c r="G97" s="152">
        <f>SUM(G92:G96)</f>
        <v>0</v>
      </c>
      <c r="O97" s="141">
        <v>4</v>
      </c>
      <c r="BA97" s="153">
        <f>SUM(BA92:BA96)</f>
        <v>0</v>
      </c>
      <c r="BB97" s="153">
        <f>SUM(BB92:BB96)</f>
        <v>0</v>
      </c>
      <c r="BC97" s="153">
        <f>SUM(BC92:BC96)</f>
        <v>0</v>
      </c>
      <c r="BD97" s="153">
        <f>SUM(BD92:BD96)</f>
        <v>0</v>
      </c>
      <c r="BE97" s="153">
        <f>SUM(BE92:BE96)</f>
        <v>0</v>
      </c>
    </row>
    <row r="98" spans="1:104">
      <c r="A98" s="134" t="s">
        <v>65</v>
      </c>
      <c r="B98" s="135" t="s">
        <v>231</v>
      </c>
      <c r="C98" s="136" t="s">
        <v>232</v>
      </c>
      <c r="D98" s="137"/>
      <c r="E98" s="138"/>
      <c r="F98" s="138"/>
      <c r="G98" s="139"/>
      <c r="H98" s="140"/>
      <c r="I98" s="140"/>
      <c r="O98" s="141">
        <v>1</v>
      </c>
    </row>
    <row r="99" spans="1:104">
      <c r="A99" s="142">
        <v>70</v>
      </c>
      <c r="B99" s="143" t="s">
        <v>233</v>
      </c>
      <c r="C99" s="144" t="s">
        <v>234</v>
      </c>
      <c r="D99" s="145" t="s">
        <v>77</v>
      </c>
      <c r="E99" s="146">
        <v>1112.1600000000001</v>
      </c>
      <c r="F99" s="146"/>
      <c r="G99" s="147">
        <f t="shared" ref="G99:G104" si="24">E99*F99</f>
        <v>0</v>
      </c>
      <c r="O99" s="141">
        <v>2</v>
      </c>
      <c r="AA99" s="114">
        <v>12</v>
      </c>
      <c r="AB99" s="114">
        <v>0</v>
      </c>
      <c r="AC99" s="114">
        <v>70</v>
      </c>
      <c r="AZ99" s="114">
        <v>2</v>
      </c>
      <c r="BA99" s="114">
        <f t="shared" ref="BA99:BA104" si="25">IF(AZ99=1,G99,0)</f>
        <v>0</v>
      </c>
      <c r="BB99" s="114">
        <f t="shared" ref="BB99:BB104" si="26">IF(AZ99=2,G99,0)</f>
        <v>0</v>
      </c>
      <c r="BC99" s="114">
        <f t="shared" ref="BC99:BC104" si="27">IF(AZ99=3,G99,0)</f>
        <v>0</v>
      </c>
      <c r="BD99" s="114">
        <f t="shared" ref="BD99:BD104" si="28">IF(AZ99=4,G99,0)</f>
        <v>0</v>
      </c>
      <c r="BE99" s="114">
        <f t="shared" ref="BE99:BE104" si="29">IF(AZ99=5,G99,0)</f>
        <v>0</v>
      </c>
      <c r="CZ99" s="114">
        <v>0</v>
      </c>
    </row>
    <row r="100" spans="1:104">
      <c r="A100" s="142">
        <v>71</v>
      </c>
      <c r="B100" s="143" t="s">
        <v>235</v>
      </c>
      <c r="C100" s="144" t="s">
        <v>236</v>
      </c>
      <c r="D100" s="145" t="s">
        <v>77</v>
      </c>
      <c r="E100" s="146">
        <v>2224.3200000000002</v>
      </c>
      <c r="F100" s="146"/>
      <c r="G100" s="147">
        <f t="shared" si="24"/>
        <v>0</v>
      </c>
      <c r="O100" s="141">
        <v>2</v>
      </c>
      <c r="AA100" s="114">
        <v>12</v>
      </c>
      <c r="AB100" s="114">
        <v>0</v>
      </c>
      <c r="AC100" s="114">
        <v>71</v>
      </c>
      <c r="AZ100" s="114">
        <v>2</v>
      </c>
      <c r="BA100" s="114">
        <f t="shared" si="25"/>
        <v>0</v>
      </c>
      <c r="BB100" s="114">
        <f t="shared" si="26"/>
        <v>0</v>
      </c>
      <c r="BC100" s="114">
        <f t="shared" si="27"/>
        <v>0</v>
      </c>
      <c r="BD100" s="114">
        <f t="shared" si="28"/>
        <v>0</v>
      </c>
      <c r="BE100" s="114">
        <f t="shared" si="29"/>
        <v>0</v>
      </c>
      <c r="CZ100" s="114">
        <v>0</v>
      </c>
    </row>
    <row r="101" spans="1:104">
      <c r="A101" s="142">
        <v>72</v>
      </c>
      <c r="B101" s="143" t="s">
        <v>237</v>
      </c>
      <c r="C101" s="144" t="s">
        <v>238</v>
      </c>
      <c r="D101" s="145" t="s">
        <v>77</v>
      </c>
      <c r="E101" s="146">
        <v>1149.1849999999999</v>
      </c>
      <c r="F101" s="146"/>
      <c r="G101" s="147">
        <f t="shared" si="24"/>
        <v>0</v>
      </c>
      <c r="O101" s="141">
        <v>2</v>
      </c>
      <c r="AA101" s="114">
        <v>12</v>
      </c>
      <c r="AB101" s="114">
        <v>0</v>
      </c>
      <c r="AC101" s="114">
        <v>72</v>
      </c>
      <c r="AZ101" s="114">
        <v>2</v>
      </c>
      <c r="BA101" s="114">
        <f t="shared" si="25"/>
        <v>0</v>
      </c>
      <c r="BB101" s="114">
        <f t="shared" si="26"/>
        <v>0</v>
      </c>
      <c r="BC101" s="114">
        <f t="shared" si="27"/>
        <v>0</v>
      </c>
      <c r="BD101" s="114">
        <f t="shared" si="28"/>
        <v>0</v>
      </c>
      <c r="BE101" s="114">
        <f t="shared" si="29"/>
        <v>0</v>
      </c>
      <c r="CZ101" s="114">
        <v>3.5E-4</v>
      </c>
    </row>
    <row r="102" spans="1:104">
      <c r="A102" s="142">
        <v>73</v>
      </c>
      <c r="B102" s="143" t="s">
        <v>239</v>
      </c>
      <c r="C102" s="144" t="s">
        <v>240</v>
      </c>
      <c r="D102" s="145" t="s">
        <v>241</v>
      </c>
      <c r="E102" s="146">
        <v>444.84399999999999</v>
      </c>
      <c r="F102" s="146"/>
      <c r="G102" s="147">
        <f t="shared" si="24"/>
        <v>0</v>
      </c>
      <c r="O102" s="141">
        <v>2</v>
      </c>
      <c r="AA102" s="114">
        <v>12</v>
      </c>
      <c r="AB102" s="114">
        <v>1</v>
      </c>
      <c r="AC102" s="114">
        <v>73</v>
      </c>
      <c r="AZ102" s="114">
        <v>2</v>
      </c>
      <c r="BA102" s="114">
        <f t="shared" si="25"/>
        <v>0</v>
      </c>
      <c r="BB102" s="114">
        <f t="shared" si="26"/>
        <v>0</v>
      </c>
      <c r="BC102" s="114">
        <f t="shared" si="27"/>
        <v>0</v>
      </c>
      <c r="BD102" s="114">
        <f t="shared" si="28"/>
        <v>0</v>
      </c>
      <c r="BE102" s="114">
        <f t="shared" si="29"/>
        <v>0</v>
      </c>
      <c r="CZ102" s="114">
        <v>1</v>
      </c>
    </row>
    <row r="103" spans="1:104">
      <c r="A103" s="142">
        <v>74</v>
      </c>
      <c r="B103" s="143" t="s">
        <v>242</v>
      </c>
      <c r="C103" s="144" t="s">
        <v>699</v>
      </c>
      <c r="D103" s="145" t="s">
        <v>77</v>
      </c>
      <c r="E103" s="146">
        <v>1322.3275000000001</v>
      </c>
      <c r="F103" s="146"/>
      <c r="G103" s="147">
        <f t="shared" si="24"/>
        <v>0</v>
      </c>
      <c r="O103" s="141">
        <v>2</v>
      </c>
      <c r="AA103" s="114">
        <v>12</v>
      </c>
      <c r="AB103" s="114">
        <v>1</v>
      </c>
      <c r="AC103" s="114">
        <v>74</v>
      </c>
      <c r="AZ103" s="114">
        <v>2</v>
      </c>
      <c r="BA103" s="114">
        <f t="shared" si="25"/>
        <v>0</v>
      </c>
      <c r="BB103" s="114">
        <f t="shared" si="26"/>
        <v>0</v>
      </c>
      <c r="BC103" s="114">
        <f t="shared" si="27"/>
        <v>0</v>
      </c>
      <c r="BD103" s="114">
        <f t="shared" si="28"/>
        <v>0</v>
      </c>
      <c r="BE103" s="114">
        <f t="shared" si="29"/>
        <v>0</v>
      </c>
      <c r="CZ103" s="114">
        <v>4.3E-3</v>
      </c>
    </row>
    <row r="104" spans="1:104">
      <c r="A104" s="142">
        <v>75</v>
      </c>
      <c r="B104" s="143" t="s">
        <v>243</v>
      </c>
      <c r="C104" s="144" t="s">
        <v>244</v>
      </c>
      <c r="D104" s="145" t="s">
        <v>54</v>
      </c>
      <c r="E104" s="146">
        <v>3700.87</v>
      </c>
      <c r="F104" s="146"/>
      <c r="G104" s="147">
        <f t="shared" si="24"/>
        <v>0</v>
      </c>
      <c r="O104" s="141">
        <v>2</v>
      </c>
      <c r="AA104" s="114">
        <v>12</v>
      </c>
      <c r="AB104" s="114">
        <v>0</v>
      </c>
      <c r="AC104" s="114">
        <v>75</v>
      </c>
      <c r="AZ104" s="114">
        <v>2</v>
      </c>
      <c r="BA104" s="114">
        <f t="shared" si="25"/>
        <v>0</v>
      </c>
      <c r="BB104" s="114">
        <f t="shared" si="26"/>
        <v>0</v>
      </c>
      <c r="BC104" s="114">
        <f t="shared" si="27"/>
        <v>0</v>
      </c>
      <c r="BD104" s="114">
        <f t="shared" si="28"/>
        <v>0</v>
      </c>
      <c r="BE104" s="114">
        <f t="shared" si="29"/>
        <v>0</v>
      </c>
      <c r="CZ104" s="114">
        <v>0</v>
      </c>
    </row>
    <row r="105" spans="1:104">
      <c r="A105" s="148"/>
      <c r="B105" s="149" t="s">
        <v>69</v>
      </c>
      <c r="C105" s="150" t="str">
        <f>CONCATENATE(B98," ",C98)</f>
        <v>712 Živičné krytiny</v>
      </c>
      <c r="D105" s="148"/>
      <c r="E105" s="151"/>
      <c r="F105" s="151"/>
      <c r="G105" s="152">
        <f>SUM(G98:G104)</f>
        <v>0</v>
      </c>
      <c r="O105" s="141">
        <v>4</v>
      </c>
      <c r="BA105" s="153">
        <f>SUM(BA98:BA104)</f>
        <v>0</v>
      </c>
      <c r="BB105" s="153">
        <f>SUM(BB98:BB104)</f>
        <v>0</v>
      </c>
      <c r="BC105" s="153">
        <f>SUM(BC98:BC104)</f>
        <v>0</v>
      </c>
      <c r="BD105" s="153">
        <f>SUM(BD98:BD104)</f>
        <v>0</v>
      </c>
      <c r="BE105" s="153">
        <f>SUM(BE98:BE104)</f>
        <v>0</v>
      </c>
    </row>
    <row r="106" spans="1:104">
      <c r="A106" s="134" t="s">
        <v>65</v>
      </c>
      <c r="B106" s="135" t="s">
        <v>245</v>
      </c>
      <c r="C106" s="136" t="s">
        <v>246</v>
      </c>
      <c r="D106" s="137"/>
      <c r="E106" s="138"/>
      <c r="F106" s="138"/>
      <c r="G106" s="139"/>
      <c r="H106" s="140"/>
      <c r="I106" s="140"/>
      <c r="O106" s="141">
        <v>1</v>
      </c>
    </row>
    <row r="107" spans="1:104">
      <c r="A107" s="142">
        <v>76</v>
      </c>
      <c r="B107" s="143" t="s">
        <v>247</v>
      </c>
      <c r="C107" s="144" t="s">
        <v>248</v>
      </c>
      <c r="D107" s="145" t="s">
        <v>77</v>
      </c>
      <c r="E107" s="146">
        <v>64.95</v>
      </c>
      <c r="F107" s="146"/>
      <c r="G107" s="147">
        <f t="shared" ref="G107:G115" si="30">E107*F107</f>
        <v>0</v>
      </c>
      <c r="O107" s="141">
        <v>2</v>
      </c>
      <c r="AA107" s="114">
        <v>12</v>
      </c>
      <c r="AB107" s="114">
        <v>0</v>
      </c>
      <c r="AC107" s="114">
        <v>76</v>
      </c>
      <c r="AZ107" s="114">
        <v>2</v>
      </c>
      <c r="BA107" s="114">
        <f t="shared" ref="BA107:BA115" si="31">IF(AZ107=1,G107,0)</f>
        <v>0</v>
      </c>
      <c r="BB107" s="114">
        <f t="shared" ref="BB107:BB115" si="32">IF(AZ107=2,G107,0)</f>
        <v>0</v>
      </c>
      <c r="BC107" s="114">
        <f t="shared" ref="BC107:BC115" si="33">IF(AZ107=3,G107,0)</f>
        <v>0</v>
      </c>
      <c r="BD107" s="114">
        <f t="shared" ref="BD107:BD115" si="34">IF(AZ107=4,G107,0)</f>
        <v>0</v>
      </c>
      <c r="BE107" s="114">
        <f t="shared" ref="BE107:BE115" si="35">IF(AZ107=5,G107,0)</f>
        <v>0</v>
      </c>
      <c r="CZ107" s="114">
        <v>9.0000000000000006E-5</v>
      </c>
    </row>
    <row r="108" spans="1:104">
      <c r="A108" s="142">
        <v>77</v>
      </c>
      <c r="B108" s="143" t="s">
        <v>249</v>
      </c>
      <c r="C108" s="144" t="s">
        <v>250</v>
      </c>
      <c r="D108" s="145" t="s">
        <v>77</v>
      </c>
      <c r="E108" s="146">
        <v>71.444999999999993</v>
      </c>
      <c r="F108" s="146"/>
      <c r="G108" s="147">
        <f t="shared" si="30"/>
        <v>0</v>
      </c>
      <c r="O108" s="141">
        <v>2</v>
      </c>
      <c r="AA108" s="114">
        <v>12</v>
      </c>
      <c r="AB108" s="114">
        <v>1</v>
      </c>
      <c r="AC108" s="114">
        <v>77</v>
      </c>
      <c r="AZ108" s="114">
        <v>2</v>
      </c>
      <c r="BA108" s="114">
        <f t="shared" si="31"/>
        <v>0</v>
      </c>
      <c r="BB108" s="114">
        <f t="shared" si="32"/>
        <v>0</v>
      </c>
      <c r="BC108" s="114">
        <f t="shared" si="33"/>
        <v>0</v>
      </c>
      <c r="BD108" s="114">
        <f t="shared" si="34"/>
        <v>0</v>
      </c>
      <c r="BE108" s="114">
        <f t="shared" si="35"/>
        <v>0</v>
      </c>
      <c r="CZ108" s="114">
        <v>3.7999999999999999E-2</v>
      </c>
    </row>
    <row r="109" spans="1:104">
      <c r="A109" s="142">
        <v>78</v>
      </c>
      <c r="B109" s="143" t="s">
        <v>251</v>
      </c>
      <c r="C109" s="144" t="s">
        <v>252</v>
      </c>
      <c r="D109" s="145" t="s">
        <v>77</v>
      </c>
      <c r="E109" s="146">
        <v>131.75</v>
      </c>
      <c r="F109" s="146"/>
      <c r="G109" s="147">
        <f t="shared" si="30"/>
        <v>0</v>
      </c>
      <c r="O109" s="141">
        <v>2</v>
      </c>
      <c r="AA109" s="114">
        <v>12</v>
      </c>
      <c r="AB109" s="114">
        <v>0</v>
      </c>
      <c r="AC109" s="114">
        <v>78</v>
      </c>
      <c r="AZ109" s="114">
        <v>2</v>
      </c>
      <c r="BA109" s="114">
        <f t="shared" si="31"/>
        <v>0</v>
      </c>
      <c r="BB109" s="114">
        <f t="shared" si="32"/>
        <v>0</v>
      </c>
      <c r="BC109" s="114">
        <f t="shared" si="33"/>
        <v>0</v>
      </c>
      <c r="BD109" s="114">
        <f t="shared" si="34"/>
        <v>0</v>
      </c>
      <c r="BE109" s="114">
        <f t="shared" si="35"/>
        <v>0</v>
      </c>
      <c r="CZ109" s="114">
        <v>3.0000000000000001E-3</v>
      </c>
    </row>
    <row r="110" spans="1:104">
      <c r="A110" s="142">
        <v>79</v>
      </c>
      <c r="B110" s="143" t="s">
        <v>253</v>
      </c>
      <c r="C110" s="144" t="s">
        <v>254</v>
      </c>
      <c r="D110" s="145" t="s">
        <v>77</v>
      </c>
      <c r="E110" s="146">
        <v>2257.7444999999998</v>
      </c>
      <c r="F110" s="146"/>
      <c r="G110" s="147">
        <f t="shared" si="30"/>
        <v>0</v>
      </c>
      <c r="O110" s="141">
        <v>2</v>
      </c>
      <c r="AA110" s="114">
        <v>12</v>
      </c>
      <c r="AB110" s="114">
        <v>0</v>
      </c>
      <c r="AC110" s="114">
        <v>79</v>
      </c>
      <c r="AZ110" s="114">
        <v>2</v>
      </c>
      <c r="BA110" s="114">
        <f t="shared" si="31"/>
        <v>0</v>
      </c>
      <c r="BB110" s="114">
        <f t="shared" si="32"/>
        <v>0</v>
      </c>
      <c r="BC110" s="114">
        <f t="shared" si="33"/>
        <v>0</v>
      </c>
      <c r="BD110" s="114">
        <f t="shared" si="34"/>
        <v>0</v>
      </c>
      <c r="BE110" s="114">
        <f t="shared" si="35"/>
        <v>0</v>
      </c>
      <c r="CZ110" s="114">
        <v>3.1E-4</v>
      </c>
    </row>
    <row r="111" spans="1:104">
      <c r="A111" s="142">
        <v>80</v>
      </c>
      <c r="B111" s="143" t="s">
        <v>255</v>
      </c>
      <c r="C111" s="144" t="s">
        <v>700</v>
      </c>
      <c r="D111" s="145" t="s">
        <v>77</v>
      </c>
      <c r="E111" s="146">
        <v>43.064999999999998</v>
      </c>
      <c r="F111" s="146"/>
      <c r="G111" s="147">
        <f t="shared" si="30"/>
        <v>0</v>
      </c>
      <c r="O111" s="141">
        <v>2</v>
      </c>
      <c r="AA111" s="114">
        <v>12</v>
      </c>
      <c r="AB111" s="114">
        <v>1</v>
      </c>
      <c r="AC111" s="114">
        <v>80</v>
      </c>
      <c r="AZ111" s="114">
        <v>2</v>
      </c>
      <c r="BA111" s="114">
        <f t="shared" si="31"/>
        <v>0</v>
      </c>
      <c r="BB111" s="114">
        <f t="shared" si="32"/>
        <v>0</v>
      </c>
      <c r="BC111" s="114">
        <f t="shared" si="33"/>
        <v>0</v>
      </c>
      <c r="BD111" s="114">
        <f t="shared" si="34"/>
        <v>0</v>
      </c>
      <c r="BE111" s="114">
        <f t="shared" si="35"/>
        <v>0</v>
      </c>
      <c r="CZ111" s="114">
        <v>1.83E-3</v>
      </c>
    </row>
    <row r="112" spans="1:104">
      <c r="A112" s="142">
        <v>81</v>
      </c>
      <c r="B112" s="143" t="s">
        <v>256</v>
      </c>
      <c r="C112" s="144" t="s">
        <v>701</v>
      </c>
      <c r="D112" s="145" t="s">
        <v>77</v>
      </c>
      <c r="E112" s="146">
        <v>1223.376</v>
      </c>
      <c r="F112" s="146"/>
      <c r="G112" s="147">
        <f t="shared" si="30"/>
        <v>0</v>
      </c>
      <c r="O112" s="141">
        <v>2</v>
      </c>
      <c r="AA112" s="114">
        <v>12</v>
      </c>
      <c r="AB112" s="114">
        <v>1</v>
      </c>
      <c r="AC112" s="114">
        <v>81</v>
      </c>
      <c r="AZ112" s="114">
        <v>2</v>
      </c>
      <c r="BA112" s="114">
        <f t="shared" si="31"/>
        <v>0</v>
      </c>
      <c r="BB112" s="114">
        <f t="shared" si="32"/>
        <v>0</v>
      </c>
      <c r="BC112" s="114">
        <f t="shared" si="33"/>
        <v>0</v>
      </c>
      <c r="BD112" s="114">
        <f t="shared" si="34"/>
        <v>0</v>
      </c>
      <c r="BE112" s="114">
        <f t="shared" si="35"/>
        <v>0</v>
      </c>
      <c r="CZ112" s="114">
        <v>4.6299999999999996E-3</v>
      </c>
    </row>
    <row r="113" spans="1:104">
      <c r="A113" s="142">
        <v>82</v>
      </c>
      <c r="B113" s="143" t="s">
        <v>257</v>
      </c>
      <c r="C113" s="144" t="s">
        <v>258</v>
      </c>
      <c r="D113" s="145" t="s">
        <v>72</v>
      </c>
      <c r="E113" s="146">
        <v>185.34450000000001</v>
      </c>
      <c r="F113" s="146"/>
      <c r="G113" s="147">
        <f t="shared" si="30"/>
        <v>0</v>
      </c>
      <c r="O113" s="141">
        <v>2</v>
      </c>
      <c r="AA113" s="114">
        <v>12</v>
      </c>
      <c r="AB113" s="114">
        <v>0</v>
      </c>
      <c r="AC113" s="114">
        <v>82</v>
      </c>
      <c r="AZ113" s="114">
        <v>2</v>
      </c>
      <c r="BA113" s="114">
        <f t="shared" si="31"/>
        <v>0</v>
      </c>
      <c r="BB113" s="114">
        <f t="shared" si="32"/>
        <v>0</v>
      </c>
      <c r="BC113" s="114">
        <f t="shared" si="33"/>
        <v>0</v>
      </c>
      <c r="BD113" s="114">
        <f t="shared" si="34"/>
        <v>0</v>
      </c>
      <c r="BE113" s="114">
        <f t="shared" si="35"/>
        <v>0</v>
      </c>
      <c r="CZ113" s="114">
        <v>0</v>
      </c>
    </row>
    <row r="114" spans="1:104">
      <c r="A114" s="142">
        <v>83</v>
      </c>
      <c r="B114" s="143" t="s">
        <v>249</v>
      </c>
      <c r="C114" s="144" t="s">
        <v>259</v>
      </c>
      <c r="D114" s="145" t="s">
        <v>77</v>
      </c>
      <c r="E114" s="146">
        <v>101.86</v>
      </c>
      <c r="F114" s="146"/>
      <c r="G114" s="147">
        <f t="shared" si="30"/>
        <v>0</v>
      </c>
      <c r="O114" s="141">
        <v>2</v>
      </c>
      <c r="AA114" s="114">
        <v>12</v>
      </c>
      <c r="AB114" s="114">
        <v>1</v>
      </c>
      <c r="AC114" s="114">
        <v>83</v>
      </c>
      <c r="AZ114" s="114">
        <v>2</v>
      </c>
      <c r="BA114" s="114">
        <f t="shared" si="31"/>
        <v>0</v>
      </c>
      <c r="BB114" s="114">
        <f t="shared" si="32"/>
        <v>0</v>
      </c>
      <c r="BC114" s="114">
        <f t="shared" si="33"/>
        <v>0</v>
      </c>
      <c r="BD114" s="114">
        <f t="shared" si="34"/>
        <v>0</v>
      </c>
      <c r="BE114" s="114">
        <f t="shared" si="35"/>
        <v>0</v>
      </c>
      <c r="CZ114" s="114">
        <v>3.7999999999999999E-2</v>
      </c>
    </row>
    <row r="115" spans="1:104">
      <c r="A115" s="142">
        <v>84</v>
      </c>
      <c r="B115" s="143" t="s">
        <v>260</v>
      </c>
      <c r="C115" s="144" t="s">
        <v>261</v>
      </c>
      <c r="D115" s="145" t="s">
        <v>54</v>
      </c>
      <c r="E115" s="146">
        <v>15931.71</v>
      </c>
      <c r="F115" s="146"/>
      <c r="G115" s="147">
        <f t="shared" si="30"/>
        <v>0</v>
      </c>
      <c r="O115" s="141">
        <v>2</v>
      </c>
      <c r="AA115" s="114">
        <v>12</v>
      </c>
      <c r="AB115" s="114">
        <v>0</v>
      </c>
      <c r="AC115" s="114">
        <v>84</v>
      </c>
      <c r="AZ115" s="114">
        <v>2</v>
      </c>
      <c r="BA115" s="114">
        <f t="shared" si="31"/>
        <v>0</v>
      </c>
      <c r="BB115" s="114">
        <f t="shared" si="32"/>
        <v>0</v>
      </c>
      <c r="BC115" s="114">
        <f t="shared" si="33"/>
        <v>0</v>
      </c>
      <c r="BD115" s="114">
        <f t="shared" si="34"/>
        <v>0</v>
      </c>
      <c r="BE115" s="114">
        <f t="shared" si="35"/>
        <v>0</v>
      </c>
      <c r="CZ115" s="114">
        <v>0</v>
      </c>
    </row>
    <row r="116" spans="1:104">
      <c r="A116" s="148"/>
      <c r="B116" s="149" t="s">
        <v>69</v>
      </c>
      <c r="C116" s="150" t="str">
        <f>CONCATENATE(B106," ",C106)</f>
        <v>713 Izolace tepelné</v>
      </c>
      <c r="D116" s="148"/>
      <c r="E116" s="151"/>
      <c r="F116" s="151"/>
      <c r="G116" s="152">
        <f>SUM(G106:G115)</f>
        <v>0</v>
      </c>
      <c r="O116" s="141">
        <v>4</v>
      </c>
      <c r="BA116" s="153">
        <f>SUM(BA106:BA115)</f>
        <v>0</v>
      </c>
      <c r="BB116" s="153">
        <f>SUM(BB106:BB115)</f>
        <v>0</v>
      </c>
      <c r="BC116" s="153">
        <f>SUM(BC106:BC115)</f>
        <v>0</v>
      </c>
      <c r="BD116" s="153">
        <f>SUM(BD106:BD115)</f>
        <v>0</v>
      </c>
      <c r="BE116" s="153">
        <f>SUM(BE106:BE115)</f>
        <v>0</v>
      </c>
    </row>
    <row r="117" spans="1:104">
      <c r="A117" s="134" t="s">
        <v>65</v>
      </c>
      <c r="B117" s="135" t="s">
        <v>691</v>
      </c>
      <c r="C117" s="136" t="s">
        <v>692</v>
      </c>
      <c r="D117" s="137"/>
      <c r="E117" s="254"/>
      <c r="F117" s="254"/>
      <c r="G117" s="255"/>
      <c r="O117" s="141"/>
      <c r="BA117" s="153"/>
      <c r="BB117" s="153"/>
      <c r="BC117" s="153"/>
      <c r="BD117" s="153"/>
      <c r="BE117" s="153"/>
    </row>
    <row r="118" spans="1:104" s="257" customFormat="1" ht="11.25">
      <c r="A118" s="218" t="s">
        <v>693</v>
      </c>
      <c r="B118" s="260" t="s">
        <v>694</v>
      </c>
      <c r="C118" s="261" t="s">
        <v>695</v>
      </c>
      <c r="D118" s="218" t="s">
        <v>86</v>
      </c>
      <c r="E118" s="256">
        <v>1</v>
      </c>
      <c r="F118" s="256">
        <f>'ZT 200'!G46</f>
        <v>0</v>
      </c>
      <c r="G118" s="202">
        <f>E118*F118</f>
        <v>0</v>
      </c>
      <c r="O118" s="258"/>
      <c r="BA118" s="259"/>
      <c r="BB118" s="259"/>
      <c r="BC118" s="259"/>
      <c r="BD118" s="259"/>
      <c r="BE118" s="259"/>
    </row>
    <row r="119" spans="1:104">
      <c r="A119" s="148"/>
      <c r="B119" s="149" t="s">
        <v>69</v>
      </c>
      <c r="C119" s="150" t="s">
        <v>696</v>
      </c>
      <c r="D119" s="148"/>
      <c r="E119" s="151"/>
      <c r="F119" s="151"/>
      <c r="G119" s="152">
        <f>SUM(G118)</f>
        <v>0</v>
      </c>
      <c r="O119" s="141"/>
      <c r="BA119" s="153"/>
      <c r="BB119" s="153"/>
      <c r="BC119" s="153"/>
      <c r="BD119" s="153"/>
      <c r="BE119" s="153"/>
    </row>
    <row r="120" spans="1:104">
      <c r="A120" s="134" t="s">
        <v>65</v>
      </c>
      <c r="B120" s="135" t="s">
        <v>262</v>
      </c>
      <c r="C120" s="136" t="s">
        <v>263</v>
      </c>
      <c r="D120" s="137"/>
      <c r="E120" s="138"/>
      <c r="F120" s="138"/>
      <c r="G120" s="139"/>
      <c r="H120" s="140"/>
      <c r="I120" s="140"/>
      <c r="O120" s="141">
        <v>1</v>
      </c>
    </row>
    <row r="121" spans="1:104">
      <c r="A121" s="142">
        <v>85</v>
      </c>
      <c r="B121" s="143" t="s">
        <v>264</v>
      </c>
      <c r="C121" s="144" t="s">
        <v>265</v>
      </c>
      <c r="D121" s="145" t="s">
        <v>86</v>
      </c>
      <c r="E121" s="146">
        <v>1</v>
      </c>
      <c r="F121" s="146">
        <f>'410 PS'!G82</f>
        <v>0</v>
      </c>
      <c r="G121" s="147">
        <f>E121*F121</f>
        <v>0</v>
      </c>
      <c r="O121" s="141">
        <v>2</v>
      </c>
      <c r="AA121" s="114">
        <v>12</v>
      </c>
      <c r="AB121" s="114">
        <v>0</v>
      </c>
      <c r="AC121" s="114">
        <v>85</v>
      </c>
      <c r="AZ121" s="114">
        <v>2</v>
      </c>
      <c r="BA121" s="114">
        <f>IF(AZ121=1,G121,0)</f>
        <v>0</v>
      </c>
      <c r="BB121" s="114">
        <f>IF(AZ121=2,G121,0)</f>
        <v>0</v>
      </c>
      <c r="BC121" s="114">
        <f>IF(AZ121=3,G121,0)</f>
        <v>0</v>
      </c>
      <c r="BD121" s="114">
        <f>IF(AZ121=4,G121,0)</f>
        <v>0</v>
      </c>
      <c r="BE121" s="114">
        <f>IF(AZ121=5,G121,0)</f>
        <v>0</v>
      </c>
      <c r="CZ121" s="114">
        <v>0</v>
      </c>
    </row>
    <row r="122" spans="1:104">
      <c r="A122" s="148"/>
      <c r="B122" s="149" t="s">
        <v>69</v>
      </c>
      <c r="C122" s="150" t="str">
        <f>CONCATENATE(B120," ",C120)</f>
        <v>732 Předávací stanice</v>
      </c>
      <c r="D122" s="148"/>
      <c r="E122" s="151"/>
      <c r="F122" s="151"/>
      <c r="G122" s="152">
        <f>SUM(G120:G121)</f>
        <v>0</v>
      </c>
      <c r="O122" s="141">
        <v>4</v>
      </c>
      <c r="BA122" s="153">
        <f>SUM(BA120:BA121)</f>
        <v>0</v>
      </c>
      <c r="BB122" s="153">
        <f>SUM(BB120:BB121)</f>
        <v>0</v>
      </c>
      <c r="BC122" s="153">
        <f>SUM(BC120:BC121)</f>
        <v>0</v>
      </c>
      <c r="BD122" s="153">
        <f>SUM(BD120:BD121)</f>
        <v>0</v>
      </c>
      <c r="BE122" s="153">
        <f>SUM(BE120:BE121)</f>
        <v>0</v>
      </c>
    </row>
    <row r="123" spans="1:104">
      <c r="A123" s="134" t="s">
        <v>65</v>
      </c>
      <c r="B123" s="135" t="s">
        <v>266</v>
      </c>
      <c r="C123" s="136" t="s">
        <v>267</v>
      </c>
      <c r="D123" s="137"/>
      <c r="E123" s="138"/>
      <c r="F123" s="138"/>
      <c r="G123" s="139"/>
      <c r="H123" s="140"/>
      <c r="I123" s="140"/>
      <c r="O123" s="141">
        <v>1</v>
      </c>
    </row>
    <row r="124" spans="1:104">
      <c r="A124" s="142">
        <v>86</v>
      </c>
      <c r="B124" s="143" t="s">
        <v>268</v>
      </c>
      <c r="C124" s="144" t="s">
        <v>269</v>
      </c>
      <c r="D124" s="145" t="s">
        <v>77</v>
      </c>
      <c r="E124" s="146">
        <v>34.9664</v>
      </c>
      <c r="F124" s="146"/>
      <c r="G124" s="147">
        <f>E124*F124</f>
        <v>0</v>
      </c>
      <c r="O124" s="141">
        <v>2</v>
      </c>
      <c r="AA124" s="114">
        <v>12</v>
      </c>
      <c r="AB124" s="114">
        <v>0</v>
      </c>
      <c r="AC124" s="114">
        <v>86</v>
      </c>
      <c r="AZ124" s="114">
        <v>2</v>
      </c>
      <c r="BA124" s="114">
        <f>IF(AZ124=1,G124,0)</f>
        <v>0</v>
      </c>
      <c r="BB124" s="114">
        <f>IF(AZ124=2,G124,0)</f>
        <v>0</v>
      </c>
      <c r="BC124" s="114">
        <f>IF(AZ124=3,G124,0)</f>
        <v>0</v>
      </c>
      <c r="BD124" s="114">
        <f>IF(AZ124=4,G124,0)</f>
        <v>0</v>
      </c>
      <c r="BE124" s="114">
        <f>IF(AZ124=5,G124,0)</f>
        <v>0</v>
      </c>
      <c r="CZ124" s="114">
        <v>0</v>
      </c>
    </row>
    <row r="125" spans="1:104">
      <c r="A125" s="142">
        <v>87</v>
      </c>
      <c r="B125" s="143" t="s">
        <v>270</v>
      </c>
      <c r="C125" s="144" t="s">
        <v>271</v>
      </c>
      <c r="D125" s="145" t="s">
        <v>77</v>
      </c>
      <c r="E125" s="146">
        <v>38.463000000000001</v>
      </c>
      <c r="F125" s="146"/>
      <c r="G125" s="147">
        <f>E125*F125</f>
        <v>0</v>
      </c>
      <c r="O125" s="141">
        <v>2</v>
      </c>
      <c r="AA125" s="114">
        <v>12</v>
      </c>
      <c r="AB125" s="114">
        <v>1</v>
      </c>
      <c r="AC125" s="114">
        <v>87</v>
      </c>
      <c r="AZ125" s="114">
        <v>2</v>
      </c>
      <c r="BA125" s="114">
        <f>IF(AZ125=1,G125,0)</f>
        <v>0</v>
      </c>
      <c r="BB125" s="114">
        <f>IF(AZ125=2,G125,0)</f>
        <v>0</v>
      </c>
      <c r="BC125" s="114">
        <f>IF(AZ125=3,G125,0)</f>
        <v>0</v>
      </c>
      <c r="BD125" s="114">
        <f>IF(AZ125=4,G125,0)</f>
        <v>0</v>
      </c>
      <c r="BE125" s="114">
        <f>IF(AZ125=5,G125,0)</f>
        <v>0</v>
      </c>
      <c r="CZ125" s="114">
        <v>1.4800000000000001E-2</v>
      </c>
    </row>
    <row r="126" spans="1:104">
      <c r="A126" s="142">
        <v>88</v>
      </c>
      <c r="B126" s="143" t="s">
        <v>272</v>
      </c>
      <c r="C126" s="144" t="s">
        <v>273</v>
      </c>
      <c r="D126" s="145" t="s">
        <v>54</v>
      </c>
      <c r="E126" s="146">
        <v>117.48</v>
      </c>
      <c r="F126" s="146"/>
      <c r="G126" s="147">
        <f>E126*F126</f>
        <v>0</v>
      </c>
      <c r="O126" s="141">
        <v>2</v>
      </c>
      <c r="AA126" s="114">
        <v>12</v>
      </c>
      <c r="AB126" s="114">
        <v>0</v>
      </c>
      <c r="AC126" s="114">
        <v>88</v>
      </c>
      <c r="AZ126" s="114">
        <v>2</v>
      </c>
      <c r="BA126" s="114">
        <f>IF(AZ126=1,G126,0)</f>
        <v>0</v>
      </c>
      <c r="BB126" s="114">
        <f>IF(AZ126=2,G126,0)</f>
        <v>0</v>
      </c>
      <c r="BC126" s="114">
        <f>IF(AZ126=3,G126,0)</f>
        <v>0</v>
      </c>
      <c r="BD126" s="114">
        <f>IF(AZ126=4,G126,0)</f>
        <v>0</v>
      </c>
      <c r="BE126" s="114">
        <f>IF(AZ126=5,G126,0)</f>
        <v>0</v>
      </c>
      <c r="CZ126" s="114">
        <v>0</v>
      </c>
    </row>
    <row r="127" spans="1:104">
      <c r="A127" s="148"/>
      <c r="B127" s="149" t="s">
        <v>69</v>
      </c>
      <c r="C127" s="150" t="str">
        <f>CONCATENATE(B123," ",C123)</f>
        <v>762 Konstrukce tesařské</v>
      </c>
      <c r="D127" s="148"/>
      <c r="E127" s="151"/>
      <c r="F127" s="151"/>
      <c r="G127" s="152">
        <f>SUM(G123:G126)</f>
        <v>0</v>
      </c>
      <c r="O127" s="141">
        <v>4</v>
      </c>
      <c r="BA127" s="153">
        <f>SUM(BA123:BA126)</f>
        <v>0</v>
      </c>
      <c r="BB127" s="153">
        <f>SUM(BB123:BB126)</f>
        <v>0</v>
      </c>
      <c r="BC127" s="153">
        <f>SUM(BC123:BC126)</f>
        <v>0</v>
      </c>
      <c r="BD127" s="153">
        <f>SUM(BD123:BD126)</f>
        <v>0</v>
      </c>
      <c r="BE127" s="153">
        <f>SUM(BE123:BE126)</f>
        <v>0</v>
      </c>
    </row>
    <row r="128" spans="1:104">
      <c r="A128" s="134" t="s">
        <v>65</v>
      </c>
      <c r="B128" s="135" t="s">
        <v>274</v>
      </c>
      <c r="C128" s="136" t="s">
        <v>275</v>
      </c>
      <c r="D128" s="137"/>
      <c r="E128" s="138"/>
      <c r="F128" s="138"/>
      <c r="G128" s="139"/>
      <c r="H128" s="140"/>
      <c r="I128" s="140"/>
      <c r="O128" s="141">
        <v>1</v>
      </c>
    </row>
    <row r="129" spans="1:104">
      <c r="A129" s="142">
        <v>89</v>
      </c>
      <c r="B129" s="143" t="s">
        <v>276</v>
      </c>
      <c r="C129" s="144" t="s">
        <v>277</v>
      </c>
      <c r="D129" s="145" t="s">
        <v>113</v>
      </c>
      <c r="E129" s="146">
        <v>145</v>
      </c>
      <c r="F129" s="146"/>
      <c r="G129" s="147">
        <f t="shared" ref="G129:G141" si="36">E129*F129</f>
        <v>0</v>
      </c>
      <c r="O129" s="141">
        <v>2</v>
      </c>
      <c r="AA129" s="114">
        <v>12</v>
      </c>
      <c r="AB129" s="114">
        <v>0</v>
      </c>
      <c r="AC129" s="114">
        <v>89</v>
      </c>
      <c r="AZ129" s="114">
        <v>2</v>
      </c>
      <c r="BA129" s="114">
        <f t="shared" ref="BA129:BA141" si="37">IF(AZ129=1,G129,0)</f>
        <v>0</v>
      </c>
      <c r="BB129" s="114">
        <f t="shared" ref="BB129:BB141" si="38">IF(AZ129=2,G129,0)</f>
        <v>0</v>
      </c>
      <c r="BC129" s="114">
        <f t="shared" ref="BC129:BC141" si="39">IF(AZ129=3,G129,0)</f>
        <v>0</v>
      </c>
      <c r="BD129" s="114">
        <f t="shared" ref="BD129:BD141" si="40">IF(AZ129=4,G129,0)</f>
        <v>0</v>
      </c>
      <c r="BE129" s="114">
        <f t="shared" ref="BE129:BE141" si="41">IF(AZ129=5,G129,0)</f>
        <v>0</v>
      </c>
      <c r="CZ129" s="114">
        <v>3.3999999999999998E-3</v>
      </c>
    </row>
    <row r="130" spans="1:104" ht="22.5">
      <c r="A130" s="142">
        <v>90</v>
      </c>
      <c r="B130" s="143" t="s">
        <v>278</v>
      </c>
      <c r="C130" s="144" t="s">
        <v>279</v>
      </c>
      <c r="D130" s="145" t="s">
        <v>118</v>
      </c>
      <c r="E130" s="146">
        <v>10</v>
      </c>
      <c r="F130" s="146"/>
      <c r="G130" s="147">
        <f t="shared" si="36"/>
        <v>0</v>
      </c>
      <c r="O130" s="141">
        <v>2</v>
      </c>
      <c r="AA130" s="114">
        <v>12</v>
      </c>
      <c r="AB130" s="114">
        <v>0</v>
      </c>
      <c r="AC130" s="114">
        <v>90</v>
      </c>
      <c r="AZ130" s="114">
        <v>2</v>
      </c>
      <c r="BA130" s="114">
        <f t="shared" si="37"/>
        <v>0</v>
      </c>
      <c r="BB130" s="114">
        <f t="shared" si="38"/>
        <v>0</v>
      </c>
      <c r="BC130" s="114">
        <f t="shared" si="39"/>
        <v>0</v>
      </c>
      <c r="BD130" s="114">
        <f t="shared" si="40"/>
        <v>0</v>
      </c>
      <c r="BE130" s="114">
        <f t="shared" si="41"/>
        <v>0</v>
      </c>
      <c r="CZ130" s="114">
        <v>3.4000000000000002E-4</v>
      </c>
    </row>
    <row r="131" spans="1:104">
      <c r="A131" s="142">
        <v>91</v>
      </c>
      <c r="B131" s="143" t="s">
        <v>280</v>
      </c>
      <c r="C131" s="144" t="s">
        <v>281</v>
      </c>
      <c r="D131" s="145" t="s">
        <v>113</v>
      </c>
      <c r="E131" s="146">
        <v>174</v>
      </c>
      <c r="F131" s="146"/>
      <c r="G131" s="147">
        <f t="shared" si="36"/>
        <v>0</v>
      </c>
      <c r="O131" s="141">
        <v>2</v>
      </c>
      <c r="AA131" s="114">
        <v>12</v>
      </c>
      <c r="AB131" s="114">
        <v>0</v>
      </c>
      <c r="AC131" s="114">
        <v>91</v>
      </c>
      <c r="AZ131" s="114">
        <v>2</v>
      </c>
      <c r="BA131" s="114">
        <f t="shared" si="37"/>
        <v>0</v>
      </c>
      <c r="BB131" s="114">
        <f t="shared" si="38"/>
        <v>0</v>
      </c>
      <c r="BC131" s="114">
        <f t="shared" si="39"/>
        <v>0</v>
      </c>
      <c r="BD131" s="114">
        <f t="shared" si="40"/>
        <v>0</v>
      </c>
      <c r="BE131" s="114">
        <f t="shared" si="41"/>
        <v>0</v>
      </c>
      <c r="CZ131" s="114">
        <v>2.0500000000000002E-3</v>
      </c>
    </row>
    <row r="132" spans="1:104">
      <c r="A132" s="142">
        <v>92</v>
      </c>
      <c r="B132" s="143" t="s">
        <v>282</v>
      </c>
      <c r="C132" s="144" t="s">
        <v>283</v>
      </c>
      <c r="D132" s="145" t="s">
        <v>113</v>
      </c>
      <c r="E132" s="146">
        <v>91</v>
      </c>
      <c r="F132" s="146"/>
      <c r="G132" s="147">
        <f t="shared" si="36"/>
        <v>0</v>
      </c>
      <c r="O132" s="141">
        <v>2</v>
      </c>
      <c r="AA132" s="114">
        <v>12</v>
      </c>
      <c r="AB132" s="114">
        <v>0</v>
      </c>
      <c r="AC132" s="114">
        <v>92</v>
      </c>
      <c r="AZ132" s="114">
        <v>2</v>
      </c>
      <c r="BA132" s="114">
        <f t="shared" si="37"/>
        <v>0</v>
      </c>
      <c r="BB132" s="114">
        <f t="shared" si="38"/>
        <v>0</v>
      </c>
      <c r="BC132" s="114">
        <f t="shared" si="39"/>
        <v>0</v>
      </c>
      <c r="BD132" s="114">
        <f t="shared" si="40"/>
        <v>0</v>
      </c>
      <c r="BE132" s="114">
        <f t="shared" si="41"/>
        <v>0</v>
      </c>
      <c r="CZ132" s="114">
        <v>3.4499999999999999E-3</v>
      </c>
    </row>
    <row r="133" spans="1:104">
      <c r="A133" s="142">
        <v>93</v>
      </c>
      <c r="B133" s="143" t="s">
        <v>284</v>
      </c>
      <c r="C133" s="144" t="s">
        <v>285</v>
      </c>
      <c r="D133" s="145" t="s">
        <v>113</v>
      </c>
      <c r="E133" s="146">
        <v>171</v>
      </c>
      <c r="F133" s="146"/>
      <c r="G133" s="147">
        <f t="shared" si="36"/>
        <v>0</v>
      </c>
      <c r="O133" s="141">
        <v>2</v>
      </c>
      <c r="AA133" s="114">
        <v>12</v>
      </c>
      <c r="AB133" s="114">
        <v>0</v>
      </c>
      <c r="AC133" s="114">
        <v>93</v>
      </c>
      <c r="AZ133" s="114">
        <v>2</v>
      </c>
      <c r="BA133" s="114">
        <f t="shared" si="37"/>
        <v>0</v>
      </c>
      <c r="BB133" s="114">
        <f t="shared" si="38"/>
        <v>0</v>
      </c>
      <c r="BC133" s="114">
        <f t="shared" si="39"/>
        <v>0</v>
      </c>
      <c r="BD133" s="114">
        <f t="shared" si="40"/>
        <v>0</v>
      </c>
      <c r="BE133" s="114">
        <f t="shared" si="41"/>
        <v>0</v>
      </c>
      <c r="CZ133" s="114">
        <v>4.8199999999999996E-3</v>
      </c>
    </row>
    <row r="134" spans="1:104">
      <c r="A134" s="142">
        <v>94</v>
      </c>
      <c r="B134" s="143" t="s">
        <v>286</v>
      </c>
      <c r="C134" s="144" t="s">
        <v>287</v>
      </c>
      <c r="D134" s="145" t="s">
        <v>113</v>
      </c>
      <c r="E134" s="146">
        <v>32</v>
      </c>
      <c r="F134" s="146"/>
      <c r="G134" s="147">
        <f t="shared" si="36"/>
        <v>0</v>
      </c>
      <c r="O134" s="141">
        <v>2</v>
      </c>
      <c r="AA134" s="114">
        <v>12</v>
      </c>
      <c r="AB134" s="114">
        <v>0</v>
      </c>
      <c r="AC134" s="114">
        <v>94</v>
      </c>
      <c r="AZ134" s="114">
        <v>2</v>
      </c>
      <c r="BA134" s="114">
        <f t="shared" si="37"/>
        <v>0</v>
      </c>
      <c r="BB134" s="114">
        <f t="shared" si="38"/>
        <v>0</v>
      </c>
      <c r="BC134" s="114">
        <f t="shared" si="39"/>
        <v>0</v>
      </c>
      <c r="BD134" s="114">
        <f t="shared" si="40"/>
        <v>0</v>
      </c>
      <c r="BE134" s="114">
        <f t="shared" si="41"/>
        <v>0</v>
      </c>
      <c r="CZ134" s="114">
        <v>4.8900000000000002E-3</v>
      </c>
    </row>
    <row r="135" spans="1:104">
      <c r="A135" s="142">
        <v>95</v>
      </c>
      <c r="B135" s="143" t="s">
        <v>288</v>
      </c>
      <c r="C135" s="144" t="s">
        <v>289</v>
      </c>
      <c r="D135" s="145" t="s">
        <v>113</v>
      </c>
      <c r="E135" s="146">
        <v>30</v>
      </c>
      <c r="F135" s="146"/>
      <c r="G135" s="147">
        <f t="shared" si="36"/>
        <v>0</v>
      </c>
      <c r="O135" s="141">
        <v>2</v>
      </c>
      <c r="AA135" s="114">
        <v>12</v>
      </c>
      <c r="AB135" s="114">
        <v>0</v>
      </c>
      <c r="AC135" s="114">
        <v>95</v>
      </c>
      <c r="AZ135" s="114">
        <v>2</v>
      </c>
      <c r="BA135" s="114">
        <f t="shared" si="37"/>
        <v>0</v>
      </c>
      <c r="BB135" s="114">
        <f t="shared" si="38"/>
        <v>0</v>
      </c>
      <c r="BC135" s="114">
        <f t="shared" si="39"/>
        <v>0</v>
      </c>
      <c r="BD135" s="114">
        <f t="shared" si="40"/>
        <v>0</v>
      </c>
      <c r="BE135" s="114">
        <f t="shared" si="41"/>
        <v>0</v>
      </c>
      <c r="CZ135" s="114">
        <v>5.9699999999999996E-3</v>
      </c>
    </row>
    <row r="136" spans="1:104">
      <c r="A136" s="142">
        <v>96</v>
      </c>
      <c r="B136" s="143" t="s">
        <v>290</v>
      </c>
      <c r="C136" s="144" t="s">
        <v>291</v>
      </c>
      <c r="D136" s="145" t="s">
        <v>113</v>
      </c>
      <c r="E136" s="146">
        <v>5</v>
      </c>
      <c r="F136" s="146"/>
      <c r="G136" s="147">
        <f t="shared" si="36"/>
        <v>0</v>
      </c>
      <c r="O136" s="141">
        <v>2</v>
      </c>
      <c r="AA136" s="114">
        <v>12</v>
      </c>
      <c r="AB136" s="114">
        <v>0</v>
      </c>
      <c r="AC136" s="114">
        <v>96</v>
      </c>
      <c r="AZ136" s="114">
        <v>2</v>
      </c>
      <c r="BA136" s="114">
        <f t="shared" si="37"/>
        <v>0</v>
      </c>
      <c r="BB136" s="114">
        <f t="shared" si="38"/>
        <v>0</v>
      </c>
      <c r="BC136" s="114">
        <f t="shared" si="39"/>
        <v>0</v>
      </c>
      <c r="BD136" s="114">
        <f t="shared" si="40"/>
        <v>0</v>
      </c>
      <c r="BE136" s="114">
        <f t="shared" si="41"/>
        <v>0</v>
      </c>
      <c r="CZ136" s="114">
        <v>2.8500000000000001E-3</v>
      </c>
    </row>
    <row r="137" spans="1:104">
      <c r="A137" s="142">
        <v>97</v>
      </c>
      <c r="B137" s="143" t="s">
        <v>292</v>
      </c>
      <c r="C137" s="144" t="s">
        <v>293</v>
      </c>
      <c r="D137" s="145" t="s">
        <v>118</v>
      </c>
      <c r="E137" s="146">
        <v>3</v>
      </c>
      <c r="F137" s="146"/>
      <c r="G137" s="147">
        <f t="shared" si="36"/>
        <v>0</v>
      </c>
      <c r="O137" s="141">
        <v>2</v>
      </c>
      <c r="AA137" s="114">
        <v>12</v>
      </c>
      <c r="AB137" s="114">
        <v>0</v>
      </c>
      <c r="AC137" s="114">
        <v>97</v>
      </c>
      <c r="AZ137" s="114">
        <v>2</v>
      </c>
      <c r="BA137" s="114">
        <f t="shared" si="37"/>
        <v>0</v>
      </c>
      <c r="BB137" s="114">
        <f t="shared" si="38"/>
        <v>0</v>
      </c>
      <c r="BC137" s="114">
        <f t="shared" si="39"/>
        <v>0</v>
      </c>
      <c r="BD137" s="114">
        <f t="shared" si="40"/>
        <v>0</v>
      </c>
      <c r="BE137" s="114">
        <f t="shared" si="41"/>
        <v>0</v>
      </c>
      <c r="CZ137" s="114">
        <v>3.7399999999999998E-3</v>
      </c>
    </row>
    <row r="138" spans="1:104">
      <c r="A138" s="142">
        <v>98</v>
      </c>
      <c r="B138" s="143" t="s">
        <v>294</v>
      </c>
      <c r="C138" s="144" t="s">
        <v>295</v>
      </c>
      <c r="D138" s="145" t="s">
        <v>118</v>
      </c>
      <c r="E138" s="146">
        <v>1</v>
      </c>
      <c r="F138" s="146"/>
      <c r="G138" s="147">
        <f t="shared" si="36"/>
        <v>0</v>
      </c>
      <c r="O138" s="141">
        <v>2</v>
      </c>
      <c r="AA138" s="114">
        <v>12</v>
      </c>
      <c r="AB138" s="114">
        <v>0</v>
      </c>
      <c r="AC138" s="114">
        <v>98</v>
      </c>
      <c r="AZ138" s="114">
        <v>2</v>
      </c>
      <c r="BA138" s="114">
        <f t="shared" si="37"/>
        <v>0</v>
      </c>
      <c r="BB138" s="114">
        <f t="shared" si="38"/>
        <v>0</v>
      </c>
      <c r="BC138" s="114">
        <f t="shared" si="39"/>
        <v>0</v>
      </c>
      <c r="BD138" s="114">
        <f t="shared" si="40"/>
        <v>0</v>
      </c>
      <c r="BE138" s="114">
        <f t="shared" si="41"/>
        <v>0</v>
      </c>
      <c r="CZ138" s="114">
        <v>4.2700000000000004E-3</v>
      </c>
    </row>
    <row r="139" spans="1:104">
      <c r="A139" s="142">
        <v>99</v>
      </c>
      <c r="B139" s="143" t="s">
        <v>296</v>
      </c>
      <c r="C139" s="144" t="s">
        <v>297</v>
      </c>
      <c r="D139" s="145" t="s">
        <v>77</v>
      </c>
      <c r="E139" s="146">
        <v>6.8</v>
      </c>
      <c r="F139" s="146"/>
      <c r="G139" s="147">
        <f t="shared" si="36"/>
        <v>0</v>
      </c>
      <c r="O139" s="141">
        <v>2</v>
      </c>
      <c r="AA139" s="114">
        <v>12</v>
      </c>
      <c r="AB139" s="114">
        <v>0</v>
      </c>
      <c r="AC139" s="114">
        <v>99</v>
      </c>
      <c r="AZ139" s="114">
        <v>2</v>
      </c>
      <c r="BA139" s="114">
        <f t="shared" si="37"/>
        <v>0</v>
      </c>
      <c r="BB139" s="114">
        <f t="shared" si="38"/>
        <v>0</v>
      </c>
      <c r="BC139" s="114">
        <f t="shared" si="39"/>
        <v>0</v>
      </c>
      <c r="BD139" s="114">
        <f t="shared" si="40"/>
        <v>0</v>
      </c>
      <c r="BE139" s="114">
        <f t="shared" si="41"/>
        <v>0</v>
      </c>
      <c r="CZ139" s="114">
        <v>5.4999999999999997E-3</v>
      </c>
    </row>
    <row r="140" spans="1:104" ht="22.5">
      <c r="A140" s="142">
        <v>100</v>
      </c>
      <c r="B140" s="143" t="s">
        <v>298</v>
      </c>
      <c r="C140" s="144" t="s">
        <v>299</v>
      </c>
      <c r="D140" s="145" t="s">
        <v>77</v>
      </c>
      <c r="E140" s="146">
        <v>13.5</v>
      </c>
      <c r="F140" s="146"/>
      <c r="G140" s="147">
        <f t="shared" si="36"/>
        <v>0</v>
      </c>
      <c r="O140" s="141">
        <v>2</v>
      </c>
      <c r="AA140" s="114">
        <v>12</v>
      </c>
      <c r="AB140" s="114">
        <v>0</v>
      </c>
      <c r="AC140" s="114">
        <v>100</v>
      </c>
      <c r="AZ140" s="114">
        <v>2</v>
      </c>
      <c r="BA140" s="114">
        <f t="shared" si="37"/>
        <v>0</v>
      </c>
      <c r="BB140" s="114">
        <f t="shared" si="38"/>
        <v>0</v>
      </c>
      <c r="BC140" s="114">
        <f t="shared" si="39"/>
        <v>0</v>
      </c>
      <c r="BD140" s="114">
        <f t="shared" si="40"/>
        <v>0</v>
      </c>
      <c r="BE140" s="114">
        <f t="shared" si="41"/>
        <v>0</v>
      </c>
      <c r="CZ140" s="114">
        <v>0</v>
      </c>
    </row>
    <row r="141" spans="1:104">
      <c r="A141" s="142">
        <v>101</v>
      </c>
      <c r="B141" s="143" t="s">
        <v>300</v>
      </c>
      <c r="C141" s="144" t="s">
        <v>301</v>
      </c>
      <c r="D141" s="145" t="s">
        <v>54</v>
      </c>
      <c r="E141" s="146">
        <v>4322.84</v>
      </c>
      <c r="F141" s="146"/>
      <c r="G141" s="147">
        <f t="shared" si="36"/>
        <v>0</v>
      </c>
      <c r="O141" s="141">
        <v>2</v>
      </c>
      <c r="AA141" s="114">
        <v>12</v>
      </c>
      <c r="AB141" s="114">
        <v>0</v>
      </c>
      <c r="AC141" s="114">
        <v>101</v>
      </c>
      <c r="AZ141" s="114">
        <v>2</v>
      </c>
      <c r="BA141" s="114">
        <f t="shared" si="37"/>
        <v>0</v>
      </c>
      <c r="BB141" s="114">
        <f t="shared" si="38"/>
        <v>0</v>
      </c>
      <c r="BC141" s="114">
        <f t="shared" si="39"/>
        <v>0</v>
      </c>
      <c r="BD141" s="114">
        <f t="shared" si="40"/>
        <v>0</v>
      </c>
      <c r="BE141" s="114">
        <f t="shared" si="41"/>
        <v>0</v>
      </c>
      <c r="CZ141" s="114">
        <v>0</v>
      </c>
    </row>
    <row r="142" spans="1:104">
      <c r="A142" s="148"/>
      <c r="B142" s="149" t="s">
        <v>69</v>
      </c>
      <c r="C142" s="150" t="str">
        <f>CONCATENATE(B128," ",C128)</f>
        <v>764 Konstrukce klempířské</v>
      </c>
      <c r="D142" s="148"/>
      <c r="E142" s="151"/>
      <c r="F142" s="151"/>
      <c r="G142" s="152">
        <f>SUM(G128:G141)</f>
        <v>0</v>
      </c>
      <c r="O142" s="141">
        <v>4</v>
      </c>
      <c r="BA142" s="153">
        <f>SUM(BA128:BA141)</f>
        <v>0</v>
      </c>
      <c r="BB142" s="153">
        <f>SUM(BB128:BB141)</f>
        <v>0</v>
      </c>
      <c r="BC142" s="153">
        <f>SUM(BC128:BC141)</f>
        <v>0</v>
      </c>
      <c r="BD142" s="153">
        <f>SUM(BD128:BD141)</f>
        <v>0</v>
      </c>
      <c r="BE142" s="153">
        <f>SUM(BE128:BE141)</f>
        <v>0</v>
      </c>
    </row>
    <row r="143" spans="1:104">
      <c r="A143" s="134" t="s">
        <v>65</v>
      </c>
      <c r="B143" s="135" t="s">
        <v>302</v>
      </c>
      <c r="C143" s="136" t="s">
        <v>303</v>
      </c>
      <c r="D143" s="137"/>
      <c r="E143" s="138"/>
      <c r="F143" s="138"/>
      <c r="G143" s="139"/>
      <c r="H143" s="140"/>
      <c r="I143" s="140"/>
      <c r="O143" s="141">
        <v>1</v>
      </c>
    </row>
    <row r="144" spans="1:104" ht="22.5">
      <c r="A144" s="142">
        <v>102</v>
      </c>
      <c r="B144" s="143" t="s">
        <v>304</v>
      </c>
      <c r="C144" s="144" t="s">
        <v>305</v>
      </c>
      <c r="D144" s="145" t="s">
        <v>86</v>
      </c>
      <c r="E144" s="146">
        <v>9</v>
      </c>
      <c r="F144" s="146"/>
      <c r="G144" s="147">
        <f t="shared" ref="G144:G161" si="42">E144*F144</f>
        <v>0</v>
      </c>
      <c r="O144" s="141">
        <v>2</v>
      </c>
      <c r="AA144" s="114">
        <v>12</v>
      </c>
      <c r="AB144" s="114">
        <v>0</v>
      </c>
      <c r="AC144" s="114">
        <v>102</v>
      </c>
      <c r="AZ144" s="114">
        <v>2</v>
      </c>
      <c r="BA144" s="114">
        <f t="shared" ref="BA144:BA161" si="43">IF(AZ144=1,G144,0)</f>
        <v>0</v>
      </c>
      <c r="BB144" s="114">
        <f t="shared" ref="BB144:BB161" si="44">IF(AZ144=2,G144,0)</f>
        <v>0</v>
      </c>
      <c r="BC144" s="114">
        <f t="shared" ref="BC144:BC161" si="45">IF(AZ144=3,G144,0)</f>
        <v>0</v>
      </c>
      <c r="BD144" s="114">
        <f t="shared" ref="BD144:BD161" si="46">IF(AZ144=4,G144,0)</f>
        <v>0</v>
      </c>
      <c r="BE144" s="114">
        <f t="shared" ref="BE144:BE161" si="47">IF(AZ144=5,G144,0)</f>
        <v>0</v>
      </c>
      <c r="CZ144" s="114">
        <v>0</v>
      </c>
    </row>
    <row r="145" spans="1:104" ht="22.5">
      <c r="A145" s="142">
        <v>103</v>
      </c>
      <c r="B145" s="143" t="s">
        <v>306</v>
      </c>
      <c r="C145" s="144" t="s">
        <v>307</v>
      </c>
      <c r="D145" s="145" t="s">
        <v>86</v>
      </c>
      <c r="E145" s="146">
        <v>65</v>
      </c>
      <c r="F145" s="146"/>
      <c r="G145" s="147">
        <f t="shared" si="42"/>
        <v>0</v>
      </c>
      <c r="O145" s="141">
        <v>2</v>
      </c>
      <c r="AA145" s="114">
        <v>12</v>
      </c>
      <c r="AB145" s="114">
        <v>0</v>
      </c>
      <c r="AC145" s="114">
        <v>103</v>
      </c>
      <c r="AZ145" s="114">
        <v>2</v>
      </c>
      <c r="BA145" s="114">
        <f t="shared" si="43"/>
        <v>0</v>
      </c>
      <c r="BB145" s="114">
        <f t="shared" si="44"/>
        <v>0</v>
      </c>
      <c r="BC145" s="114">
        <f t="shared" si="45"/>
        <v>0</v>
      </c>
      <c r="BD145" s="114">
        <f t="shared" si="46"/>
        <v>0</v>
      </c>
      <c r="BE145" s="114">
        <f t="shared" si="47"/>
        <v>0</v>
      </c>
      <c r="CZ145" s="114">
        <v>0</v>
      </c>
    </row>
    <row r="146" spans="1:104" ht="22.5">
      <c r="A146" s="142">
        <v>104</v>
      </c>
      <c r="B146" s="143" t="s">
        <v>308</v>
      </c>
      <c r="C146" s="144" t="s">
        <v>309</v>
      </c>
      <c r="D146" s="145" t="s">
        <v>68</v>
      </c>
      <c r="E146" s="146">
        <v>1</v>
      </c>
      <c r="F146" s="146"/>
      <c r="G146" s="147">
        <f t="shared" si="42"/>
        <v>0</v>
      </c>
      <c r="O146" s="141">
        <v>2</v>
      </c>
      <c r="AA146" s="114">
        <v>12</v>
      </c>
      <c r="AB146" s="114">
        <v>0</v>
      </c>
      <c r="AC146" s="114">
        <v>104</v>
      </c>
      <c r="AZ146" s="114">
        <v>2</v>
      </c>
      <c r="BA146" s="114">
        <f t="shared" si="43"/>
        <v>0</v>
      </c>
      <c r="BB146" s="114">
        <f t="shared" si="44"/>
        <v>0</v>
      </c>
      <c r="BC146" s="114">
        <f t="shared" si="45"/>
        <v>0</v>
      </c>
      <c r="BD146" s="114">
        <f t="shared" si="46"/>
        <v>0</v>
      </c>
      <c r="BE146" s="114">
        <f t="shared" si="47"/>
        <v>0</v>
      </c>
      <c r="CZ146" s="114">
        <v>0</v>
      </c>
    </row>
    <row r="147" spans="1:104" ht="22.5">
      <c r="A147" s="142">
        <v>105</v>
      </c>
      <c r="B147" s="143" t="s">
        <v>310</v>
      </c>
      <c r="C147" s="144" t="s">
        <v>311</v>
      </c>
      <c r="D147" s="145" t="s">
        <v>68</v>
      </c>
      <c r="E147" s="146">
        <v>11</v>
      </c>
      <c r="F147" s="146"/>
      <c r="G147" s="147">
        <f t="shared" si="42"/>
        <v>0</v>
      </c>
      <c r="O147" s="141">
        <v>2</v>
      </c>
      <c r="AA147" s="114">
        <v>12</v>
      </c>
      <c r="AB147" s="114">
        <v>0</v>
      </c>
      <c r="AC147" s="114">
        <v>105</v>
      </c>
      <c r="AZ147" s="114">
        <v>2</v>
      </c>
      <c r="BA147" s="114">
        <f t="shared" si="43"/>
        <v>0</v>
      </c>
      <c r="BB147" s="114">
        <f t="shared" si="44"/>
        <v>0</v>
      </c>
      <c r="BC147" s="114">
        <f t="shared" si="45"/>
        <v>0</v>
      </c>
      <c r="BD147" s="114">
        <f t="shared" si="46"/>
        <v>0</v>
      </c>
      <c r="BE147" s="114">
        <f t="shared" si="47"/>
        <v>0</v>
      </c>
      <c r="CZ147" s="114">
        <v>0</v>
      </c>
    </row>
    <row r="148" spans="1:104" ht="22.5">
      <c r="A148" s="142">
        <v>106</v>
      </c>
      <c r="B148" s="143" t="s">
        <v>312</v>
      </c>
      <c r="C148" s="144" t="s">
        <v>313</v>
      </c>
      <c r="D148" s="145" t="s">
        <v>68</v>
      </c>
      <c r="E148" s="146">
        <v>7</v>
      </c>
      <c r="F148" s="146"/>
      <c r="G148" s="147">
        <f t="shared" si="42"/>
        <v>0</v>
      </c>
      <c r="O148" s="141">
        <v>2</v>
      </c>
      <c r="AA148" s="114">
        <v>12</v>
      </c>
      <c r="AB148" s="114">
        <v>0</v>
      </c>
      <c r="AC148" s="114">
        <v>106</v>
      </c>
      <c r="AZ148" s="114">
        <v>2</v>
      </c>
      <c r="BA148" s="114">
        <f t="shared" si="43"/>
        <v>0</v>
      </c>
      <c r="BB148" s="114">
        <f t="shared" si="44"/>
        <v>0</v>
      </c>
      <c r="BC148" s="114">
        <f t="shared" si="45"/>
        <v>0</v>
      </c>
      <c r="BD148" s="114">
        <f t="shared" si="46"/>
        <v>0</v>
      </c>
      <c r="BE148" s="114">
        <f t="shared" si="47"/>
        <v>0</v>
      </c>
      <c r="CZ148" s="114">
        <v>0</v>
      </c>
    </row>
    <row r="149" spans="1:104" ht="22.5">
      <c r="A149" s="142">
        <v>107</v>
      </c>
      <c r="B149" s="143" t="s">
        <v>314</v>
      </c>
      <c r="C149" s="144" t="s">
        <v>315</v>
      </c>
      <c r="D149" s="145" t="s">
        <v>68</v>
      </c>
      <c r="E149" s="146">
        <v>1</v>
      </c>
      <c r="F149" s="146"/>
      <c r="G149" s="147">
        <f t="shared" si="42"/>
        <v>0</v>
      </c>
      <c r="O149" s="141">
        <v>2</v>
      </c>
      <c r="AA149" s="114">
        <v>12</v>
      </c>
      <c r="AB149" s="114">
        <v>0</v>
      </c>
      <c r="AC149" s="114">
        <v>107</v>
      </c>
      <c r="AZ149" s="114">
        <v>2</v>
      </c>
      <c r="BA149" s="114">
        <f t="shared" si="43"/>
        <v>0</v>
      </c>
      <c r="BB149" s="114">
        <f t="shared" si="44"/>
        <v>0</v>
      </c>
      <c r="BC149" s="114">
        <f t="shared" si="45"/>
        <v>0</v>
      </c>
      <c r="BD149" s="114">
        <f t="shared" si="46"/>
        <v>0</v>
      </c>
      <c r="BE149" s="114">
        <f t="shared" si="47"/>
        <v>0</v>
      </c>
      <c r="CZ149" s="114">
        <v>0</v>
      </c>
    </row>
    <row r="150" spans="1:104" ht="22.5">
      <c r="A150" s="142">
        <v>108</v>
      </c>
      <c r="B150" s="143" t="s">
        <v>316</v>
      </c>
      <c r="C150" s="144" t="s">
        <v>317</v>
      </c>
      <c r="D150" s="145" t="s">
        <v>68</v>
      </c>
      <c r="E150" s="146">
        <v>2</v>
      </c>
      <c r="F150" s="146"/>
      <c r="G150" s="147">
        <f t="shared" si="42"/>
        <v>0</v>
      </c>
      <c r="O150" s="141">
        <v>2</v>
      </c>
      <c r="AA150" s="114">
        <v>12</v>
      </c>
      <c r="AB150" s="114">
        <v>0</v>
      </c>
      <c r="AC150" s="114">
        <v>108</v>
      </c>
      <c r="AZ150" s="114">
        <v>2</v>
      </c>
      <c r="BA150" s="114">
        <f t="shared" si="43"/>
        <v>0</v>
      </c>
      <c r="BB150" s="114">
        <f t="shared" si="44"/>
        <v>0</v>
      </c>
      <c r="BC150" s="114">
        <f t="shared" si="45"/>
        <v>0</v>
      </c>
      <c r="BD150" s="114">
        <f t="shared" si="46"/>
        <v>0</v>
      </c>
      <c r="BE150" s="114">
        <f t="shared" si="47"/>
        <v>0</v>
      </c>
      <c r="CZ150" s="114">
        <v>0</v>
      </c>
    </row>
    <row r="151" spans="1:104" ht="22.5">
      <c r="A151" s="142">
        <v>109</v>
      </c>
      <c r="B151" s="143" t="s">
        <v>318</v>
      </c>
      <c r="C151" s="144" t="s">
        <v>319</v>
      </c>
      <c r="D151" s="145" t="s">
        <v>68</v>
      </c>
      <c r="E151" s="146">
        <v>2</v>
      </c>
      <c r="F151" s="146"/>
      <c r="G151" s="147">
        <f t="shared" si="42"/>
        <v>0</v>
      </c>
      <c r="O151" s="141">
        <v>2</v>
      </c>
      <c r="AA151" s="114">
        <v>12</v>
      </c>
      <c r="AB151" s="114">
        <v>0</v>
      </c>
      <c r="AC151" s="114">
        <v>109</v>
      </c>
      <c r="AZ151" s="114">
        <v>2</v>
      </c>
      <c r="BA151" s="114">
        <f t="shared" si="43"/>
        <v>0</v>
      </c>
      <c r="BB151" s="114">
        <f t="shared" si="44"/>
        <v>0</v>
      </c>
      <c r="BC151" s="114">
        <f t="shared" si="45"/>
        <v>0</v>
      </c>
      <c r="BD151" s="114">
        <f t="shared" si="46"/>
        <v>0</v>
      </c>
      <c r="BE151" s="114">
        <f t="shared" si="47"/>
        <v>0</v>
      </c>
      <c r="CZ151" s="114">
        <v>0</v>
      </c>
    </row>
    <row r="152" spans="1:104" ht="22.5">
      <c r="A152" s="142">
        <v>110</v>
      </c>
      <c r="B152" s="143" t="s">
        <v>320</v>
      </c>
      <c r="C152" s="144" t="s">
        <v>321</v>
      </c>
      <c r="D152" s="145" t="s">
        <v>68</v>
      </c>
      <c r="E152" s="146">
        <v>1</v>
      </c>
      <c r="F152" s="146"/>
      <c r="G152" s="147">
        <f t="shared" si="42"/>
        <v>0</v>
      </c>
      <c r="O152" s="141">
        <v>2</v>
      </c>
      <c r="AA152" s="114">
        <v>12</v>
      </c>
      <c r="AB152" s="114">
        <v>0</v>
      </c>
      <c r="AC152" s="114">
        <v>110</v>
      </c>
      <c r="AZ152" s="114">
        <v>2</v>
      </c>
      <c r="BA152" s="114">
        <f t="shared" si="43"/>
        <v>0</v>
      </c>
      <c r="BB152" s="114">
        <f t="shared" si="44"/>
        <v>0</v>
      </c>
      <c r="BC152" s="114">
        <f t="shared" si="45"/>
        <v>0</v>
      </c>
      <c r="BD152" s="114">
        <f t="shared" si="46"/>
        <v>0</v>
      </c>
      <c r="BE152" s="114">
        <f t="shared" si="47"/>
        <v>0</v>
      </c>
      <c r="CZ152" s="114">
        <v>0</v>
      </c>
    </row>
    <row r="153" spans="1:104">
      <c r="A153" s="142">
        <v>111</v>
      </c>
      <c r="B153" s="143" t="s">
        <v>322</v>
      </c>
      <c r="C153" s="144" t="s">
        <v>323</v>
      </c>
      <c r="D153" s="145" t="s">
        <v>86</v>
      </c>
      <c r="E153" s="146">
        <v>2</v>
      </c>
      <c r="F153" s="146"/>
      <c r="G153" s="147">
        <f t="shared" si="42"/>
        <v>0</v>
      </c>
      <c r="O153" s="141">
        <v>2</v>
      </c>
      <c r="AA153" s="114">
        <v>12</v>
      </c>
      <c r="AB153" s="114">
        <v>0</v>
      </c>
      <c r="AC153" s="114">
        <v>111</v>
      </c>
      <c r="AZ153" s="114">
        <v>2</v>
      </c>
      <c r="BA153" s="114">
        <f t="shared" si="43"/>
        <v>0</v>
      </c>
      <c r="BB153" s="114">
        <f t="shared" si="44"/>
        <v>0</v>
      </c>
      <c r="BC153" s="114">
        <f t="shared" si="45"/>
        <v>0</v>
      </c>
      <c r="BD153" s="114">
        <f t="shared" si="46"/>
        <v>0</v>
      </c>
      <c r="BE153" s="114">
        <f t="shared" si="47"/>
        <v>0</v>
      </c>
      <c r="CZ153" s="114">
        <v>0</v>
      </c>
    </row>
    <row r="154" spans="1:104" ht="22.5">
      <c r="A154" s="142">
        <v>112</v>
      </c>
      <c r="B154" s="143" t="s">
        <v>324</v>
      </c>
      <c r="C154" s="144" t="s">
        <v>325</v>
      </c>
      <c r="D154" s="145" t="s">
        <v>86</v>
      </c>
      <c r="E154" s="146">
        <v>1</v>
      </c>
      <c r="F154" s="146"/>
      <c r="G154" s="147">
        <f t="shared" si="42"/>
        <v>0</v>
      </c>
      <c r="O154" s="141">
        <v>2</v>
      </c>
      <c r="AA154" s="114">
        <v>12</v>
      </c>
      <c r="AB154" s="114">
        <v>0</v>
      </c>
      <c r="AC154" s="114">
        <v>112</v>
      </c>
      <c r="AZ154" s="114">
        <v>2</v>
      </c>
      <c r="BA154" s="114">
        <f t="shared" si="43"/>
        <v>0</v>
      </c>
      <c r="BB154" s="114">
        <f t="shared" si="44"/>
        <v>0</v>
      </c>
      <c r="BC154" s="114">
        <f t="shared" si="45"/>
        <v>0</v>
      </c>
      <c r="BD154" s="114">
        <f t="shared" si="46"/>
        <v>0</v>
      </c>
      <c r="BE154" s="114">
        <f t="shared" si="47"/>
        <v>0</v>
      </c>
      <c r="CZ154" s="114">
        <v>0</v>
      </c>
    </row>
    <row r="155" spans="1:104" ht="22.5">
      <c r="A155" s="142">
        <v>113</v>
      </c>
      <c r="B155" s="143" t="s">
        <v>326</v>
      </c>
      <c r="C155" s="144" t="s">
        <v>327</v>
      </c>
      <c r="D155" s="145" t="s">
        <v>68</v>
      </c>
      <c r="E155" s="146">
        <v>2</v>
      </c>
      <c r="F155" s="146"/>
      <c r="G155" s="147">
        <f t="shared" si="42"/>
        <v>0</v>
      </c>
      <c r="O155" s="141">
        <v>2</v>
      </c>
      <c r="AA155" s="114">
        <v>12</v>
      </c>
      <c r="AB155" s="114">
        <v>0</v>
      </c>
      <c r="AC155" s="114">
        <v>113</v>
      </c>
      <c r="AZ155" s="114">
        <v>2</v>
      </c>
      <c r="BA155" s="114">
        <f t="shared" si="43"/>
        <v>0</v>
      </c>
      <c r="BB155" s="114">
        <f t="shared" si="44"/>
        <v>0</v>
      </c>
      <c r="BC155" s="114">
        <f t="shared" si="45"/>
        <v>0</v>
      </c>
      <c r="BD155" s="114">
        <f t="shared" si="46"/>
        <v>0</v>
      </c>
      <c r="BE155" s="114">
        <f t="shared" si="47"/>
        <v>0</v>
      </c>
      <c r="CZ155" s="114">
        <v>0</v>
      </c>
    </row>
    <row r="156" spans="1:104" ht="22.5">
      <c r="A156" s="142">
        <v>114</v>
      </c>
      <c r="B156" s="143" t="s">
        <v>328</v>
      </c>
      <c r="C156" s="144" t="s">
        <v>329</v>
      </c>
      <c r="D156" s="145" t="s">
        <v>86</v>
      </c>
      <c r="E156" s="146">
        <v>1</v>
      </c>
      <c r="F156" s="146"/>
      <c r="G156" s="147">
        <f t="shared" si="42"/>
        <v>0</v>
      </c>
      <c r="O156" s="141">
        <v>2</v>
      </c>
      <c r="AA156" s="114">
        <v>12</v>
      </c>
      <c r="AB156" s="114">
        <v>0</v>
      </c>
      <c r="AC156" s="114">
        <v>114</v>
      </c>
      <c r="AZ156" s="114">
        <v>2</v>
      </c>
      <c r="BA156" s="114">
        <f t="shared" si="43"/>
        <v>0</v>
      </c>
      <c r="BB156" s="114">
        <f t="shared" si="44"/>
        <v>0</v>
      </c>
      <c r="BC156" s="114">
        <f t="shared" si="45"/>
        <v>0</v>
      </c>
      <c r="BD156" s="114">
        <f t="shared" si="46"/>
        <v>0</v>
      </c>
      <c r="BE156" s="114">
        <f t="shared" si="47"/>
        <v>0</v>
      </c>
      <c r="CZ156" s="114">
        <v>0</v>
      </c>
    </row>
    <row r="157" spans="1:104">
      <c r="A157" s="142">
        <v>115</v>
      </c>
      <c r="B157" s="143" t="s">
        <v>330</v>
      </c>
      <c r="C157" s="144" t="s">
        <v>331</v>
      </c>
      <c r="D157" s="145" t="s">
        <v>77</v>
      </c>
      <c r="E157" s="146">
        <v>111.5</v>
      </c>
      <c r="F157" s="146"/>
      <c r="G157" s="147">
        <f t="shared" si="42"/>
        <v>0</v>
      </c>
      <c r="O157" s="141">
        <v>2</v>
      </c>
      <c r="AA157" s="114">
        <v>12</v>
      </c>
      <c r="AB157" s="114">
        <v>0</v>
      </c>
      <c r="AC157" s="114">
        <v>115</v>
      </c>
      <c r="AZ157" s="114">
        <v>2</v>
      </c>
      <c r="BA157" s="114">
        <f t="shared" si="43"/>
        <v>0</v>
      </c>
      <c r="BB157" s="114">
        <f t="shared" si="44"/>
        <v>0</v>
      </c>
      <c r="BC157" s="114">
        <f t="shared" si="45"/>
        <v>0</v>
      </c>
      <c r="BD157" s="114">
        <f t="shared" si="46"/>
        <v>0</v>
      </c>
      <c r="BE157" s="114">
        <f t="shared" si="47"/>
        <v>0</v>
      </c>
      <c r="CZ157" s="114">
        <v>0</v>
      </c>
    </row>
    <row r="158" spans="1:104">
      <c r="A158" s="142">
        <v>116</v>
      </c>
      <c r="B158" s="143" t="s">
        <v>332</v>
      </c>
      <c r="C158" s="144" t="s">
        <v>333</v>
      </c>
      <c r="D158" s="145" t="s">
        <v>77</v>
      </c>
      <c r="E158" s="146">
        <v>38.5</v>
      </c>
      <c r="F158" s="146"/>
      <c r="G158" s="147">
        <f t="shared" si="42"/>
        <v>0</v>
      </c>
      <c r="O158" s="141">
        <v>2</v>
      </c>
      <c r="AA158" s="114">
        <v>12</v>
      </c>
      <c r="AB158" s="114">
        <v>0</v>
      </c>
      <c r="AC158" s="114">
        <v>116</v>
      </c>
      <c r="AZ158" s="114">
        <v>2</v>
      </c>
      <c r="BA158" s="114">
        <f t="shared" si="43"/>
        <v>0</v>
      </c>
      <c r="BB158" s="114">
        <f t="shared" si="44"/>
        <v>0</v>
      </c>
      <c r="BC158" s="114">
        <f t="shared" si="45"/>
        <v>0</v>
      </c>
      <c r="BD158" s="114">
        <f t="shared" si="46"/>
        <v>0</v>
      </c>
      <c r="BE158" s="114">
        <f t="shared" si="47"/>
        <v>0</v>
      </c>
      <c r="CZ158" s="114">
        <v>0</v>
      </c>
    </row>
    <row r="159" spans="1:104" ht="22.5">
      <c r="A159" s="142">
        <v>117</v>
      </c>
      <c r="B159" s="143" t="s">
        <v>334</v>
      </c>
      <c r="C159" s="144" t="s">
        <v>335</v>
      </c>
      <c r="D159" s="145" t="s">
        <v>77</v>
      </c>
      <c r="E159" s="146">
        <v>31.15</v>
      </c>
      <c r="F159" s="146"/>
      <c r="G159" s="147">
        <f t="shared" si="42"/>
        <v>0</v>
      </c>
      <c r="O159" s="141">
        <v>2</v>
      </c>
      <c r="AA159" s="114">
        <v>12</v>
      </c>
      <c r="AB159" s="114">
        <v>0</v>
      </c>
      <c r="AC159" s="114">
        <v>117</v>
      </c>
      <c r="AZ159" s="114">
        <v>2</v>
      </c>
      <c r="BA159" s="114">
        <f t="shared" si="43"/>
        <v>0</v>
      </c>
      <c r="BB159" s="114">
        <f t="shared" si="44"/>
        <v>0</v>
      </c>
      <c r="BC159" s="114">
        <f t="shared" si="45"/>
        <v>0</v>
      </c>
      <c r="BD159" s="114">
        <f t="shared" si="46"/>
        <v>0</v>
      </c>
      <c r="BE159" s="114">
        <f t="shared" si="47"/>
        <v>0</v>
      </c>
      <c r="CZ159" s="114">
        <v>1.257E-2</v>
      </c>
    </row>
    <row r="160" spans="1:104">
      <c r="A160" s="142">
        <v>118</v>
      </c>
      <c r="B160" s="143" t="s">
        <v>336</v>
      </c>
      <c r="C160" s="144" t="s">
        <v>337</v>
      </c>
      <c r="D160" s="145" t="s">
        <v>77</v>
      </c>
      <c r="E160" s="146">
        <v>31.15</v>
      </c>
      <c r="F160" s="146"/>
      <c r="G160" s="147">
        <f t="shared" si="42"/>
        <v>0</v>
      </c>
      <c r="O160" s="141">
        <v>2</v>
      </c>
      <c r="AA160" s="114">
        <v>12</v>
      </c>
      <c r="AB160" s="114">
        <v>0</v>
      </c>
      <c r="AC160" s="114">
        <v>118</v>
      </c>
      <c r="AZ160" s="114">
        <v>2</v>
      </c>
      <c r="BA160" s="114">
        <f t="shared" si="43"/>
        <v>0</v>
      </c>
      <c r="BB160" s="114">
        <f t="shared" si="44"/>
        <v>0</v>
      </c>
      <c r="BC160" s="114">
        <f t="shared" si="45"/>
        <v>0</v>
      </c>
      <c r="BD160" s="114">
        <f t="shared" si="46"/>
        <v>0</v>
      </c>
      <c r="BE160" s="114">
        <f t="shared" si="47"/>
        <v>0</v>
      </c>
      <c r="CZ160" s="114">
        <v>2.3800000000000002E-3</v>
      </c>
    </row>
    <row r="161" spans="1:104">
      <c r="A161" s="142">
        <v>119</v>
      </c>
      <c r="B161" s="143" t="s">
        <v>338</v>
      </c>
      <c r="C161" s="144" t="s">
        <v>339</v>
      </c>
      <c r="D161" s="145" t="s">
        <v>54</v>
      </c>
      <c r="E161" s="146">
        <v>11876.33</v>
      </c>
      <c r="F161" s="146"/>
      <c r="G161" s="147">
        <f t="shared" si="42"/>
        <v>0</v>
      </c>
      <c r="O161" s="141">
        <v>2</v>
      </c>
      <c r="AA161" s="114">
        <v>12</v>
      </c>
      <c r="AB161" s="114">
        <v>0</v>
      </c>
      <c r="AC161" s="114">
        <v>119</v>
      </c>
      <c r="AZ161" s="114">
        <v>2</v>
      </c>
      <c r="BA161" s="114">
        <f t="shared" si="43"/>
        <v>0</v>
      </c>
      <c r="BB161" s="114">
        <f t="shared" si="44"/>
        <v>0</v>
      </c>
      <c r="BC161" s="114">
        <f t="shared" si="45"/>
        <v>0</v>
      </c>
      <c r="BD161" s="114">
        <f t="shared" si="46"/>
        <v>0</v>
      </c>
      <c r="BE161" s="114">
        <f t="shared" si="47"/>
        <v>0</v>
      </c>
      <c r="CZ161" s="114">
        <v>0</v>
      </c>
    </row>
    <row r="162" spans="1:104">
      <c r="A162" s="148"/>
      <c r="B162" s="149" t="s">
        <v>69</v>
      </c>
      <c r="C162" s="150" t="str">
        <f>CONCATENATE(B143," ",C143)</f>
        <v>766 Konstrukce truhlářské</v>
      </c>
      <c r="D162" s="148"/>
      <c r="E162" s="151"/>
      <c r="F162" s="151"/>
      <c r="G162" s="152">
        <f>SUM(G143:G161)</f>
        <v>0</v>
      </c>
      <c r="O162" s="141">
        <v>4</v>
      </c>
      <c r="BA162" s="153">
        <f>SUM(BA143:BA161)</f>
        <v>0</v>
      </c>
      <c r="BB162" s="153">
        <f>SUM(BB143:BB161)</f>
        <v>0</v>
      </c>
      <c r="BC162" s="153">
        <f>SUM(BC143:BC161)</f>
        <v>0</v>
      </c>
      <c r="BD162" s="153">
        <f>SUM(BD143:BD161)</f>
        <v>0</v>
      </c>
      <c r="BE162" s="153">
        <f>SUM(BE143:BE161)</f>
        <v>0</v>
      </c>
    </row>
    <row r="163" spans="1:104">
      <c r="A163" s="134" t="s">
        <v>65</v>
      </c>
      <c r="B163" s="135" t="s">
        <v>340</v>
      </c>
      <c r="C163" s="136" t="s">
        <v>341</v>
      </c>
      <c r="D163" s="137"/>
      <c r="E163" s="138"/>
      <c r="F163" s="138"/>
      <c r="G163" s="139"/>
      <c r="H163" s="140"/>
      <c r="I163" s="140"/>
      <c r="O163" s="141">
        <v>1</v>
      </c>
    </row>
    <row r="164" spans="1:104">
      <c r="A164" s="142">
        <v>120</v>
      </c>
      <c r="B164" s="143" t="s">
        <v>342</v>
      </c>
      <c r="C164" s="144" t="s">
        <v>343</v>
      </c>
      <c r="D164" s="145" t="s">
        <v>68</v>
      </c>
      <c r="E164" s="146">
        <v>9</v>
      </c>
      <c r="F164" s="146"/>
      <c r="G164" s="147">
        <f t="shared" ref="G164:G176" si="48">E164*F164</f>
        <v>0</v>
      </c>
      <c r="O164" s="141">
        <v>2</v>
      </c>
      <c r="AA164" s="114">
        <v>12</v>
      </c>
      <c r="AB164" s="114">
        <v>0</v>
      </c>
      <c r="AC164" s="114">
        <v>120</v>
      </c>
      <c r="AZ164" s="114">
        <v>2</v>
      </c>
      <c r="BA164" s="114">
        <f t="shared" ref="BA164:BA176" si="49">IF(AZ164=1,G164,0)</f>
        <v>0</v>
      </c>
      <c r="BB164" s="114">
        <f t="shared" ref="BB164:BB176" si="50">IF(AZ164=2,G164,0)</f>
        <v>0</v>
      </c>
      <c r="BC164" s="114">
        <f t="shared" ref="BC164:BC176" si="51">IF(AZ164=3,G164,0)</f>
        <v>0</v>
      </c>
      <c r="BD164" s="114">
        <f t="shared" ref="BD164:BD176" si="52">IF(AZ164=4,G164,0)</f>
        <v>0</v>
      </c>
      <c r="BE164" s="114">
        <f t="shared" ref="BE164:BE176" si="53">IF(AZ164=5,G164,0)</f>
        <v>0</v>
      </c>
      <c r="CZ164" s="114">
        <v>0</v>
      </c>
    </row>
    <row r="165" spans="1:104">
      <c r="A165" s="142">
        <v>121</v>
      </c>
      <c r="B165" s="143" t="s">
        <v>344</v>
      </c>
      <c r="C165" s="144" t="s">
        <v>345</v>
      </c>
      <c r="D165" s="145" t="s">
        <v>68</v>
      </c>
      <c r="E165" s="146">
        <v>65</v>
      </c>
      <c r="F165" s="146"/>
      <c r="G165" s="147">
        <f t="shared" si="48"/>
        <v>0</v>
      </c>
      <c r="O165" s="141">
        <v>2</v>
      </c>
      <c r="AA165" s="114">
        <v>12</v>
      </c>
      <c r="AB165" s="114">
        <v>0</v>
      </c>
      <c r="AC165" s="114">
        <v>121</v>
      </c>
      <c r="AZ165" s="114">
        <v>2</v>
      </c>
      <c r="BA165" s="114">
        <f t="shared" si="49"/>
        <v>0</v>
      </c>
      <c r="BB165" s="114">
        <f t="shared" si="50"/>
        <v>0</v>
      </c>
      <c r="BC165" s="114">
        <f t="shared" si="51"/>
        <v>0</v>
      </c>
      <c r="BD165" s="114">
        <f t="shared" si="52"/>
        <v>0</v>
      </c>
      <c r="BE165" s="114">
        <f t="shared" si="53"/>
        <v>0</v>
      </c>
      <c r="CZ165" s="114">
        <v>0</v>
      </c>
    </row>
    <row r="166" spans="1:104">
      <c r="A166" s="142">
        <v>122</v>
      </c>
      <c r="B166" s="143" t="s">
        <v>346</v>
      </c>
      <c r="C166" s="144" t="s">
        <v>347</v>
      </c>
      <c r="D166" s="145" t="s">
        <v>86</v>
      </c>
      <c r="E166" s="146">
        <v>1</v>
      </c>
      <c r="F166" s="146"/>
      <c r="G166" s="147">
        <f t="shared" si="48"/>
        <v>0</v>
      </c>
      <c r="O166" s="141">
        <v>2</v>
      </c>
      <c r="AA166" s="114">
        <v>12</v>
      </c>
      <c r="AB166" s="114">
        <v>0</v>
      </c>
      <c r="AC166" s="114">
        <v>122</v>
      </c>
      <c r="AZ166" s="114">
        <v>2</v>
      </c>
      <c r="BA166" s="114">
        <f t="shared" si="49"/>
        <v>0</v>
      </c>
      <c r="BB166" s="114">
        <f t="shared" si="50"/>
        <v>0</v>
      </c>
      <c r="BC166" s="114">
        <f t="shared" si="51"/>
        <v>0</v>
      </c>
      <c r="BD166" s="114">
        <f t="shared" si="52"/>
        <v>0</v>
      </c>
      <c r="BE166" s="114">
        <f t="shared" si="53"/>
        <v>0</v>
      </c>
      <c r="CZ166" s="114">
        <v>0</v>
      </c>
    </row>
    <row r="167" spans="1:104">
      <c r="A167" s="142">
        <v>123</v>
      </c>
      <c r="B167" s="143" t="s">
        <v>348</v>
      </c>
      <c r="C167" s="144" t="s">
        <v>349</v>
      </c>
      <c r="D167" s="145" t="s">
        <v>86</v>
      </c>
      <c r="E167" s="146">
        <v>11</v>
      </c>
      <c r="F167" s="146"/>
      <c r="G167" s="147">
        <f t="shared" si="48"/>
        <v>0</v>
      </c>
      <c r="O167" s="141">
        <v>2</v>
      </c>
      <c r="AA167" s="114">
        <v>12</v>
      </c>
      <c r="AB167" s="114">
        <v>0</v>
      </c>
      <c r="AC167" s="114">
        <v>123</v>
      </c>
      <c r="AZ167" s="114">
        <v>2</v>
      </c>
      <c r="BA167" s="114">
        <f t="shared" si="49"/>
        <v>0</v>
      </c>
      <c r="BB167" s="114">
        <f t="shared" si="50"/>
        <v>0</v>
      </c>
      <c r="BC167" s="114">
        <f t="shared" si="51"/>
        <v>0</v>
      </c>
      <c r="BD167" s="114">
        <f t="shared" si="52"/>
        <v>0</v>
      </c>
      <c r="BE167" s="114">
        <f t="shared" si="53"/>
        <v>0</v>
      </c>
      <c r="CZ167" s="114">
        <v>0</v>
      </c>
    </row>
    <row r="168" spans="1:104">
      <c r="A168" s="142">
        <v>124</v>
      </c>
      <c r="B168" s="143" t="s">
        <v>350</v>
      </c>
      <c r="C168" s="144" t="s">
        <v>351</v>
      </c>
      <c r="D168" s="145" t="s">
        <v>86</v>
      </c>
      <c r="E168" s="146">
        <v>7</v>
      </c>
      <c r="F168" s="146"/>
      <c r="G168" s="147">
        <f t="shared" si="48"/>
        <v>0</v>
      </c>
      <c r="O168" s="141">
        <v>2</v>
      </c>
      <c r="AA168" s="114">
        <v>12</v>
      </c>
      <c r="AB168" s="114">
        <v>0</v>
      </c>
      <c r="AC168" s="114">
        <v>124</v>
      </c>
      <c r="AZ168" s="114">
        <v>2</v>
      </c>
      <c r="BA168" s="114">
        <f t="shared" si="49"/>
        <v>0</v>
      </c>
      <c r="BB168" s="114">
        <f t="shared" si="50"/>
        <v>0</v>
      </c>
      <c r="BC168" s="114">
        <f t="shared" si="51"/>
        <v>0</v>
      </c>
      <c r="BD168" s="114">
        <f t="shared" si="52"/>
        <v>0</v>
      </c>
      <c r="BE168" s="114">
        <f t="shared" si="53"/>
        <v>0</v>
      </c>
      <c r="CZ168" s="114">
        <v>0</v>
      </c>
    </row>
    <row r="169" spans="1:104">
      <c r="A169" s="142">
        <v>125</v>
      </c>
      <c r="B169" s="143" t="s">
        <v>352</v>
      </c>
      <c r="C169" s="144" t="s">
        <v>353</v>
      </c>
      <c r="D169" s="145" t="s">
        <v>86</v>
      </c>
      <c r="E169" s="146">
        <v>4</v>
      </c>
      <c r="F169" s="146"/>
      <c r="G169" s="147">
        <f t="shared" si="48"/>
        <v>0</v>
      </c>
      <c r="O169" s="141">
        <v>2</v>
      </c>
      <c r="AA169" s="114">
        <v>12</v>
      </c>
      <c r="AB169" s="114">
        <v>0</v>
      </c>
      <c r="AC169" s="114">
        <v>125</v>
      </c>
      <c r="AZ169" s="114">
        <v>2</v>
      </c>
      <c r="BA169" s="114">
        <f t="shared" si="49"/>
        <v>0</v>
      </c>
      <c r="BB169" s="114">
        <f t="shared" si="50"/>
        <v>0</v>
      </c>
      <c r="BC169" s="114">
        <f t="shared" si="51"/>
        <v>0</v>
      </c>
      <c r="BD169" s="114">
        <f t="shared" si="52"/>
        <v>0</v>
      </c>
      <c r="BE169" s="114">
        <f t="shared" si="53"/>
        <v>0</v>
      </c>
      <c r="CZ169" s="114">
        <v>0</v>
      </c>
    </row>
    <row r="170" spans="1:104">
      <c r="A170" s="142">
        <v>126</v>
      </c>
      <c r="B170" s="143" t="s">
        <v>354</v>
      </c>
      <c r="C170" s="144" t="s">
        <v>355</v>
      </c>
      <c r="D170" s="145" t="s">
        <v>86</v>
      </c>
      <c r="E170" s="146">
        <v>2</v>
      </c>
      <c r="F170" s="146"/>
      <c r="G170" s="147">
        <f t="shared" si="48"/>
        <v>0</v>
      </c>
      <c r="O170" s="141">
        <v>2</v>
      </c>
      <c r="AA170" s="114">
        <v>12</v>
      </c>
      <c r="AB170" s="114">
        <v>0</v>
      </c>
      <c r="AC170" s="114">
        <v>126</v>
      </c>
      <c r="AZ170" s="114">
        <v>2</v>
      </c>
      <c r="BA170" s="114">
        <f t="shared" si="49"/>
        <v>0</v>
      </c>
      <c r="BB170" s="114">
        <f t="shared" si="50"/>
        <v>0</v>
      </c>
      <c r="BC170" s="114">
        <f t="shared" si="51"/>
        <v>0</v>
      </c>
      <c r="BD170" s="114">
        <f t="shared" si="52"/>
        <v>0</v>
      </c>
      <c r="BE170" s="114">
        <f t="shared" si="53"/>
        <v>0</v>
      </c>
      <c r="CZ170" s="114">
        <v>0</v>
      </c>
    </row>
    <row r="171" spans="1:104">
      <c r="A171" s="142">
        <v>127</v>
      </c>
      <c r="B171" s="143" t="s">
        <v>356</v>
      </c>
      <c r="C171" s="144" t="s">
        <v>357</v>
      </c>
      <c r="D171" s="145" t="s">
        <v>86</v>
      </c>
      <c r="E171" s="146">
        <v>2</v>
      </c>
      <c r="F171" s="146"/>
      <c r="G171" s="147">
        <f t="shared" si="48"/>
        <v>0</v>
      </c>
      <c r="O171" s="141">
        <v>2</v>
      </c>
      <c r="AA171" s="114">
        <v>12</v>
      </c>
      <c r="AB171" s="114">
        <v>0</v>
      </c>
      <c r="AC171" s="114">
        <v>127</v>
      </c>
      <c r="AZ171" s="114">
        <v>2</v>
      </c>
      <c r="BA171" s="114">
        <f t="shared" si="49"/>
        <v>0</v>
      </c>
      <c r="BB171" s="114">
        <f t="shared" si="50"/>
        <v>0</v>
      </c>
      <c r="BC171" s="114">
        <f t="shared" si="51"/>
        <v>0</v>
      </c>
      <c r="BD171" s="114">
        <f t="shared" si="52"/>
        <v>0</v>
      </c>
      <c r="BE171" s="114">
        <f t="shared" si="53"/>
        <v>0</v>
      </c>
      <c r="CZ171" s="114">
        <v>0</v>
      </c>
    </row>
    <row r="172" spans="1:104">
      <c r="A172" s="142">
        <v>128</v>
      </c>
      <c r="B172" s="143" t="s">
        <v>358</v>
      </c>
      <c r="C172" s="144" t="s">
        <v>359</v>
      </c>
      <c r="D172" s="145" t="s">
        <v>68</v>
      </c>
      <c r="E172" s="146">
        <v>8</v>
      </c>
      <c r="F172" s="146"/>
      <c r="G172" s="147">
        <f t="shared" si="48"/>
        <v>0</v>
      </c>
      <c r="O172" s="141">
        <v>2</v>
      </c>
      <c r="AA172" s="114">
        <v>12</v>
      </c>
      <c r="AB172" s="114">
        <v>0</v>
      </c>
      <c r="AC172" s="114">
        <v>128</v>
      </c>
      <c r="AZ172" s="114">
        <v>2</v>
      </c>
      <c r="BA172" s="114">
        <f t="shared" si="49"/>
        <v>0</v>
      </c>
      <c r="BB172" s="114">
        <f t="shared" si="50"/>
        <v>0</v>
      </c>
      <c r="BC172" s="114">
        <f t="shared" si="51"/>
        <v>0</v>
      </c>
      <c r="BD172" s="114">
        <f t="shared" si="52"/>
        <v>0</v>
      </c>
      <c r="BE172" s="114">
        <f t="shared" si="53"/>
        <v>0</v>
      </c>
      <c r="CZ172" s="114">
        <v>0</v>
      </c>
    </row>
    <row r="173" spans="1:104">
      <c r="A173" s="142">
        <v>129</v>
      </c>
      <c r="B173" s="143" t="s">
        <v>360</v>
      </c>
      <c r="C173" s="144" t="s">
        <v>361</v>
      </c>
      <c r="D173" s="145" t="s">
        <v>77</v>
      </c>
      <c r="E173" s="146">
        <v>1</v>
      </c>
      <c r="F173" s="146"/>
      <c r="G173" s="147">
        <f t="shared" si="48"/>
        <v>0</v>
      </c>
      <c r="O173" s="141">
        <v>2</v>
      </c>
      <c r="AA173" s="114">
        <v>12</v>
      </c>
      <c r="AB173" s="114">
        <v>0</v>
      </c>
      <c r="AC173" s="114">
        <v>129</v>
      </c>
      <c r="AZ173" s="114">
        <v>2</v>
      </c>
      <c r="BA173" s="114">
        <f t="shared" si="49"/>
        <v>0</v>
      </c>
      <c r="BB173" s="114">
        <f t="shared" si="50"/>
        <v>0</v>
      </c>
      <c r="BC173" s="114">
        <f t="shared" si="51"/>
        <v>0</v>
      </c>
      <c r="BD173" s="114">
        <f t="shared" si="52"/>
        <v>0</v>
      </c>
      <c r="BE173" s="114">
        <f t="shared" si="53"/>
        <v>0</v>
      </c>
      <c r="CZ173" s="114">
        <v>0</v>
      </c>
    </row>
    <row r="174" spans="1:104">
      <c r="A174" s="142">
        <v>130</v>
      </c>
      <c r="B174" s="143" t="s">
        <v>362</v>
      </c>
      <c r="C174" s="144" t="s">
        <v>363</v>
      </c>
      <c r="D174" s="145" t="s">
        <v>86</v>
      </c>
      <c r="E174" s="146">
        <v>1</v>
      </c>
      <c r="F174" s="146"/>
      <c r="G174" s="147">
        <f t="shared" si="48"/>
        <v>0</v>
      </c>
      <c r="O174" s="141">
        <v>2</v>
      </c>
      <c r="AA174" s="114">
        <v>12</v>
      </c>
      <c r="AB174" s="114">
        <v>0</v>
      </c>
      <c r="AC174" s="114">
        <v>130</v>
      </c>
      <c r="AZ174" s="114">
        <v>2</v>
      </c>
      <c r="BA174" s="114">
        <f t="shared" si="49"/>
        <v>0</v>
      </c>
      <c r="BB174" s="114">
        <f t="shared" si="50"/>
        <v>0</v>
      </c>
      <c r="BC174" s="114">
        <f t="shared" si="51"/>
        <v>0</v>
      </c>
      <c r="BD174" s="114">
        <f t="shared" si="52"/>
        <v>0</v>
      </c>
      <c r="BE174" s="114">
        <f t="shared" si="53"/>
        <v>0</v>
      </c>
      <c r="CZ174" s="114">
        <v>0</v>
      </c>
    </row>
    <row r="175" spans="1:104">
      <c r="A175" s="142">
        <v>131</v>
      </c>
      <c r="B175" s="143" t="s">
        <v>364</v>
      </c>
      <c r="C175" s="144" t="s">
        <v>365</v>
      </c>
      <c r="D175" s="145" t="s">
        <v>86</v>
      </c>
      <c r="E175" s="146">
        <v>1</v>
      </c>
      <c r="F175" s="146"/>
      <c r="G175" s="147">
        <f t="shared" si="48"/>
        <v>0</v>
      </c>
      <c r="O175" s="141">
        <v>2</v>
      </c>
      <c r="AA175" s="114">
        <v>12</v>
      </c>
      <c r="AB175" s="114">
        <v>0</v>
      </c>
      <c r="AC175" s="114">
        <v>131</v>
      </c>
      <c r="AZ175" s="114">
        <v>2</v>
      </c>
      <c r="BA175" s="114">
        <f t="shared" si="49"/>
        <v>0</v>
      </c>
      <c r="BB175" s="114">
        <f t="shared" si="50"/>
        <v>0</v>
      </c>
      <c r="BC175" s="114">
        <f t="shared" si="51"/>
        <v>0</v>
      </c>
      <c r="BD175" s="114">
        <f t="shared" si="52"/>
        <v>0</v>
      </c>
      <c r="BE175" s="114">
        <f t="shared" si="53"/>
        <v>0</v>
      </c>
      <c r="CZ175" s="114">
        <v>0</v>
      </c>
    </row>
    <row r="176" spans="1:104">
      <c r="A176" s="142">
        <v>132</v>
      </c>
      <c r="B176" s="143" t="s">
        <v>366</v>
      </c>
      <c r="C176" s="144" t="s">
        <v>367</v>
      </c>
      <c r="D176" s="145" t="s">
        <v>54</v>
      </c>
      <c r="E176" s="146">
        <v>3744.6</v>
      </c>
      <c r="F176" s="146"/>
      <c r="G176" s="147">
        <f t="shared" si="48"/>
        <v>0</v>
      </c>
      <c r="O176" s="141">
        <v>2</v>
      </c>
      <c r="AA176" s="114">
        <v>12</v>
      </c>
      <c r="AB176" s="114">
        <v>0</v>
      </c>
      <c r="AC176" s="114">
        <v>132</v>
      </c>
      <c r="AZ176" s="114">
        <v>2</v>
      </c>
      <c r="BA176" s="114">
        <f t="shared" si="49"/>
        <v>0</v>
      </c>
      <c r="BB176" s="114">
        <f t="shared" si="50"/>
        <v>0</v>
      </c>
      <c r="BC176" s="114">
        <f t="shared" si="51"/>
        <v>0</v>
      </c>
      <c r="BD176" s="114">
        <f t="shared" si="52"/>
        <v>0</v>
      </c>
      <c r="BE176" s="114">
        <f t="shared" si="53"/>
        <v>0</v>
      </c>
      <c r="CZ176" s="114">
        <v>0</v>
      </c>
    </row>
    <row r="177" spans="1:104">
      <c r="A177" s="148"/>
      <c r="B177" s="149" t="s">
        <v>69</v>
      </c>
      <c r="C177" s="150" t="str">
        <f>CONCATENATE(B163," ",C163)</f>
        <v>767 Konstrukce zámečnické</v>
      </c>
      <c r="D177" s="148"/>
      <c r="E177" s="151"/>
      <c r="F177" s="151"/>
      <c r="G177" s="152">
        <f>SUM(G163:G176)</f>
        <v>0</v>
      </c>
      <c r="O177" s="141">
        <v>4</v>
      </c>
      <c r="BA177" s="153">
        <f>SUM(BA163:BA176)</f>
        <v>0</v>
      </c>
      <c r="BB177" s="153">
        <f>SUM(BB163:BB176)</f>
        <v>0</v>
      </c>
      <c r="BC177" s="153">
        <f>SUM(BC163:BC176)</f>
        <v>0</v>
      </c>
      <c r="BD177" s="153">
        <f>SUM(BD163:BD176)</f>
        <v>0</v>
      </c>
      <c r="BE177" s="153">
        <f>SUM(BE163:BE176)</f>
        <v>0</v>
      </c>
    </row>
    <row r="178" spans="1:104">
      <c r="A178" s="134" t="s">
        <v>65</v>
      </c>
      <c r="B178" s="135" t="s">
        <v>368</v>
      </c>
      <c r="C178" s="136" t="s">
        <v>369</v>
      </c>
      <c r="D178" s="137"/>
      <c r="E178" s="138"/>
      <c r="F178" s="138"/>
      <c r="G178" s="139"/>
      <c r="H178" s="140"/>
      <c r="I178" s="140"/>
      <c r="O178" s="141">
        <v>1</v>
      </c>
    </row>
    <row r="179" spans="1:104">
      <c r="A179" s="142">
        <v>133</v>
      </c>
      <c r="B179" s="143" t="s">
        <v>370</v>
      </c>
      <c r="C179" s="144" t="s">
        <v>371</v>
      </c>
      <c r="D179" s="145" t="s">
        <v>77</v>
      </c>
      <c r="E179" s="146">
        <v>2.42</v>
      </c>
      <c r="F179" s="146"/>
      <c r="G179" s="147">
        <f>E179*F179</f>
        <v>0</v>
      </c>
      <c r="O179" s="141">
        <v>2</v>
      </c>
      <c r="AA179" s="114">
        <v>12</v>
      </c>
      <c r="AB179" s="114">
        <v>0</v>
      </c>
      <c r="AC179" s="114">
        <v>133</v>
      </c>
      <c r="AZ179" s="114">
        <v>2</v>
      </c>
      <c r="BA179" s="114">
        <f>IF(AZ179=1,G179,0)</f>
        <v>0</v>
      </c>
      <c r="BB179" s="114">
        <f>IF(AZ179=2,G179,0)</f>
        <v>0</v>
      </c>
      <c r="BC179" s="114">
        <f>IF(AZ179=3,G179,0)</f>
        <v>0</v>
      </c>
      <c r="BD179" s="114">
        <f>IF(AZ179=4,G179,0)</f>
        <v>0</v>
      </c>
      <c r="BE179" s="114">
        <f>IF(AZ179=5,G179,0)</f>
        <v>0</v>
      </c>
      <c r="CZ179" s="114">
        <v>0</v>
      </c>
    </row>
    <row r="180" spans="1:104">
      <c r="A180" s="142">
        <v>134</v>
      </c>
      <c r="B180" s="143" t="s">
        <v>372</v>
      </c>
      <c r="C180" s="144" t="s">
        <v>373</v>
      </c>
      <c r="D180" s="145" t="s">
        <v>77</v>
      </c>
      <c r="E180" s="146">
        <v>2.42</v>
      </c>
      <c r="F180" s="146"/>
      <c r="G180" s="147">
        <f>E180*F180</f>
        <v>0</v>
      </c>
      <c r="O180" s="141">
        <v>2</v>
      </c>
      <c r="AA180" s="114">
        <v>12</v>
      </c>
      <c r="AB180" s="114">
        <v>0</v>
      </c>
      <c r="AC180" s="114">
        <v>134</v>
      </c>
      <c r="AZ180" s="114">
        <v>2</v>
      </c>
      <c r="BA180" s="114">
        <f>IF(AZ180=1,G180,0)</f>
        <v>0</v>
      </c>
      <c r="BB180" s="114">
        <f>IF(AZ180=2,G180,0)</f>
        <v>0</v>
      </c>
      <c r="BC180" s="114">
        <f>IF(AZ180=3,G180,0)</f>
        <v>0</v>
      </c>
      <c r="BD180" s="114">
        <f>IF(AZ180=4,G180,0)</f>
        <v>0</v>
      </c>
      <c r="BE180" s="114">
        <f>IF(AZ180=5,G180,0)</f>
        <v>0</v>
      </c>
      <c r="CZ180" s="114">
        <v>0</v>
      </c>
    </row>
    <row r="181" spans="1:104">
      <c r="A181" s="142">
        <v>135</v>
      </c>
      <c r="B181" s="143" t="s">
        <v>374</v>
      </c>
      <c r="C181" s="144" t="s">
        <v>375</v>
      </c>
      <c r="D181" s="145" t="s">
        <v>54</v>
      </c>
      <c r="E181" s="146">
        <v>12.14</v>
      </c>
      <c r="F181" s="146"/>
      <c r="G181" s="147">
        <f>E181*F181</f>
        <v>0</v>
      </c>
      <c r="O181" s="141">
        <v>2</v>
      </c>
      <c r="AA181" s="114">
        <v>12</v>
      </c>
      <c r="AB181" s="114">
        <v>0</v>
      </c>
      <c r="AC181" s="114">
        <v>135</v>
      </c>
      <c r="AZ181" s="114">
        <v>2</v>
      </c>
      <c r="BA181" s="114">
        <f>IF(AZ181=1,G181,0)</f>
        <v>0</v>
      </c>
      <c r="BB181" s="114">
        <f>IF(AZ181=2,G181,0)</f>
        <v>0</v>
      </c>
      <c r="BC181" s="114">
        <f>IF(AZ181=3,G181,0)</f>
        <v>0</v>
      </c>
      <c r="BD181" s="114">
        <f>IF(AZ181=4,G181,0)</f>
        <v>0</v>
      </c>
      <c r="BE181" s="114">
        <f>IF(AZ181=5,G181,0)</f>
        <v>0</v>
      </c>
      <c r="CZ181" s="114">
        <v>0</v>
      </c>
    </row>
    <row r="182" spans="1:104">
      <c r="A182" s="148"/>
      <c r="B182" s="149" t="s">
        <v>69</v>
      </c>
      <c r="C182" s="150" t="str">
        <f>CONCATENATE(B178," ",C178)</f>
        <v>776 Podlahy povlakové</v>
      </c>
      <c r="D182" s="148"/>
      <c r="E182" s="151"/>
      <c r="F182" s="151"/>
      <c r="G182" s="152">
        <f>SUM(G178:G181)</f>
        <v>0</v>
      </c>
      <c r="O182" s="141">
        <v>4</v>
      </c>
      <c r="BA182" s="153">
        <f>SUM(BA178:BA181)</f>
        <v>0</v>
      </c>
      <c r="BB182" s="153">
        <f>SUM(BB178:BB181)</f>
        <v>0</v>
      </c>
      <c r="BC182" s="153">
        <f>SUM(BC178:BC181)</f>
        <v>0</v>
      </c>
      <c r="BD182" s="153">
        <f>SUM(BD178:BD181)</f>
        <v>0</v>
      </c>
      <c r="BE182" s="153">
        <f>SUM(BE178:BE181)</f>
        <v>0</v>
      </c>
    </row>
    <row r="183" spans="1:104">
      <c r="A183" s="134" t="s">
        <v>65</v>
      </c>
      <c r="B183" s="135" t="s">
        <v>376</v>
      </c>
      <c r="C183" s="136" t="s">
        <v>377</v>
      </c>
      <c r="D183" s="137"/>
      <c r="E183" s="138"/>
      <c r="F183" s="138"/>
      <c r="G183" s="139"/>
      <c r="H183" s="140"/>
      <c r="I183" s="140"/>
      <c r="O183" s="141">
        <v>1</v>
      </c>
    </row>
    <row r="184" spans="1:104">
      <c r="A184" s="142">
        <v>136</v>
      </c>
      <c r="B184" s="143" t="s">
        <v>378</v>
      </c>
      <c r="C184" s="144" t="s">
        <v>379</v>
      </c>
      <c r="D184" s="145" t="s">
        <v>77</v>
      </c>
      <c r="E184" s="146">
        <v>2.42</v>
      </c>
      <c r="F184" s="146"/>
      <c r="G184" s="147">
        <f>E184*F184</f>
        <v>0</v>
      </c>
      <c r="O184" s="141">
        <v>2</v>
      </c>
      <c r="AA184" s="114">
        <v>12</v>
      </c>
      <c r="AB184" s="114">
        <v>0</v>
      </c>
      <c r="AC184" s="114">
        <v>136</v>
      </c>
      <c r="AZ184" s="114">
        <v>2</v>
      </c>
      <c r="BA184" s="114">
        <f>IF(AZ184=1,G184,0)</f>
        <v>0</v>
      </c>
      <c r="BB184" s="114">
        <f>IF(AZ184=2,G184,0)</f>
        <v>0</v>
      </c>
      <c r="BC184" s="114">
        <f>IF(AZ184=3,G184,0)</f>
        <v>0</v>
      </c>
      <c r="BD184" s="114">
        <f>IF(AZ184=4,G184,0)</f>
        <v>0</v>
      </c>
      <c r="BE184" s="114">
        <f>IF(AZ184=5,G184,0)</f>
        <v>0</v>
      </c>
      <c r="CZ184" s="114">
        <v>1.47E-3</v>
      </c>
    </row>
    <row r="185" spans="1:104">
      <c r="A185" s="142">
        <v>137</v>
      </c>
      <c r="B185" s="143" t="s">
        <v>380</v>
      </c>
      <c r="C185" s="144" t="s">
        <v>381</v>
      </c>
      <c r="D185" s="145" t="s">
        <v>54</v>
      </c>
      <c r="E185" s="146">
        <v>7.48</v>
      </c>
      <c r="F185" s="146"/>
      <c r="G185" s="147">
        <f>E185*F185</f>
        <v>0</v>
      </c>
      <c r="O185" s="141">
        <v>2</v>
      </c>
      <c r="AA185" s="114">
        <v>12</v>
      </c>
      <c r="AB185" s="114">
        <v>0</v>
      </c>
      <c r="AC185" s="114">
        <v>137</v>
      </c>
      <c r="AZ185" s="114">
        <v>2</v>
      </c>
      <c r="BA185" s="114">
        <f>IF(AZ185=1,G185,0)</f>
        <v>0</v>
      </c>
      <c r="BB185" s="114">
        <f>IF(AZ185=2,G185,0)</f>
        <v>0</v>
      </c>
      <c r="BC185" s="114">
        <f>IF(AZ185=3,G185,0)</f>
        <v>0</v>
      </c>
      <c r="BD185" s="114">
        <f>IF(AZ185=4,G185,0)</f>
        <v>0</v>
      </c>
      <c r="BE185" s="114">
        <f>IF(AZ185=5,G185,0)</f>
        <v>0</v>
      </c>
      <c r="CZ185" s="114">
        <v>0</v>
      </c>
    </row>
    <row r="186" spans="1:104">
      <c r="A186" s="148"/>
      <c r="B186" s="149" t="s">
        <v>69</v>
      </c>
      <c r="C186" s="150" t="str">
        <f>CONCATENATE(B183," ",C183)</f>
        <v>777 Podlahy ze syntetických hmot</v>
      </c>
      <c r="D186" s="148"/>
      <c r="E186" s="151"/>
      <c r="F186" s="151"/>
      <c r="G186" s="152">
        <f>SUM(G183:G185)</f>
        <v>0</v>
      </c>
      <c r="O186" s="141">
        <v>4</v>
      </c>
      <c r="BA186" s="153">
        <f>SUM(BA183:BA185)</f>
        <v>0</v>
      </c>
      <c r="BB186" s="153">
        <f>SUM(BB183:BB185)</f>
        <v>0</v>
      </c>
      <c r="BC186" s="153">
        <f>SUM(BC183:BC185)</f>
        <v>0</v>
      </c>
      <c r="BD186" s="153">
        <f>SUM(BD183:BD185)</f>
        <v>0</v>
      </c>
      <c r="BE186" s="153">
        <f>SUM(BE183:BE185)</f>
        <v>0</v>
      </c>
    </row>
    <row r="187" spans="1:104">
      <c r="A187" s="134" t="s">
        <v>65</v>
      </c>
      <c r="B187" s="135" t="s">
        <v>382</v>
      </c>
      <c r="C187" s="136" t="s">
        <v>383</v>
      </c>
      <c r="D187" s="137"/>
      <c r="E187" s="138"/>
      <c r="F187" s="138"/>
      <c r="G187" s="139"/>
      <c r="H187" s="140"/>
      <c r="I187" s="140"/>
      <c r="O187" s="141">
        <v>1</v>
      </c>
    </row>
    <row r="188" spans="1:104">
      <c r="A188" s="142">
        <v>138</v>
      </c>
      <c r="B188" s="143" t="s">
        <v>384</v>
      </c>
      <c r="C188" s="144" t="s">
        <v>385</v>
      </c>
      <c r="D188" s="145" t="s">
        <v>77</v>
      </c>
      <c r="E188" s="146">
        <v>21.89</v>
      </c>
      <c r="F188" s="146"/>
      <c r="G188" s="147">
        <f>E188*F188</f>
        <v>0</v>
      </c>
      <c r="O188" s="141">
        <v>2</v>
      </c>
      <c r="AA188" s="114">
        <v>12</v>
      </c>
      <c r="AB188" s="114">
        <v>0</v>
      </c>
      <c r="AC188" s="114">
        <v>138</v>
      </c>
      <c r="AZ188" s="114">
        <v>2</v>
      </c>
      <c r="BA188" s="114">
        <f>IF(AZ188=1,G188,0)</f>
        <v>0</v>
      </c>
      <c r="BB188" s="114">
        <f>IF(AZ188=2,G188,0)</f>
        <v>0</v>
      </c>
      <c r="BC188" s="114">
        <f>IF(AZ188=3,G188,0)</f>
        <v>0</v>
      </c>
      <c r="BD188" s="114">
        <f>IF(AZ188=4,G188,0)</f>
        <v>0</v>
      </c>
      <c r="BE188" s="114">
        <f>IF(AZ188=5,G188,0)</f>
        <v>0</v>
      </c>
      <c r="CZ188" s="114">
        <v>4.8000000000000001E-4</v>
      </c>
    </row>
    <row r="189" spans="1:104">
      <c r="A189" s="142">
        <v>139</v>
      </c>
      <c r="B189" s="143" t="s">
        <v>386</v>
      </c>
      <c r="C189" s="144" t="s">
        <v>387</v>
      </c>
      <c r="D189" s="145" t="s">
        <v>77</v>
      </c>
      <c r="E189" s="146">
        <v>21.89</v>
      </c>
      <c r="F189" s="146"/>
      <c r="G189" s="147">
        <f>E189*F189</f>
        <v>0</v>
      </c>
      <c r="O189" s="141">
        <v>2</v>
      </c>
      <c r="AA189" s="114">
        <v>12</v>
      </c>
      <c r="AB189" s="114">
        <v>0</v>
      </c>
      <c r="AC189" s="114">
        <v>139</v>
      </c>
      <c r="AZ189" s="114">
        <v>2</v>
      </c>
      <c r="BA189" s="114">
        <f>IF(AZ189=1,G189,0)</f>
        <v>0</v>
      </c>
      <c r="BB189" s="114">
        <f>IF(AZ189=2,G189,0)</f>
        <v>0</v>
      </c>
      <c r="BC189" s="114">
        <f>IF(AZ189=3,G189,0)</f>
        <v>0</v>
      </c>
      <c r="BD189" s="114">
        <f>IF(AZ189=4,G189,0)</f>
        <v>0</v>
      </c>
      <c r="BE189" s="114">
        <f>IF(AZ189=5,G189,0)</f>
        <v>0</v>
      </c>
      <c r="CZ189" s="114">
        <v>1.4999999999999999E-4</v>
      </c>
    </row>
    <row r="190" spans="1:104">
      <c r="A190" s="148"/>
      <c r="B190" s="149" t="s">
        <v>69</v>
      </c>
      <c r="C190" s="150" t="str">
        <f>CONCATENATE(B187," ",C187)</f>
        <v>784 Malby</v>
      </c>
      <c r="D190" s="148"/>
      <c r="E190" s="151"/>
      <c r="F190" s="151"/>
      <c r="G190" s="152">
        <f>SUM(G187:G189)</f>
        <v>0</v>
      </c>
      <c r="O190" s="141">
        <v>4</v>
      </c>
      <c r="BA190" s="153">
        <f>SUM(BA187:BA189)</f>
        <v>0</v>
      </c>
      <c r="BB190" s="153">
        <f>SUM(BB187:BB189)</f>
        <v>0</v>
      </c>
      <c r="BC190" s="153">
        <f>SUM(BC187:BC189)</f>
        <v>0</v>
      </c>
      <c r="BD190" s="153">
        <f>SUM(BD187:BD189)</f>
        <v>0</v>
      </c>
      <c r="BE190" s="153">
        <f>SUM(BE187:BE189)</f>
        <v>0</v>
      </c>
    </row>
    <row r="191" spans="1:104">
      <c r="A191" s="134" t="s">
        <v>65</v>
      </c>
      <c r="B191" s="135" t="s">
        <v>388</v>
      </c>
      <c r="C191" s="136" t="s">
        <v>389</v>
      </c>
      <c r="D191" s="137"/>
      <c r="E191" s="138"/>
      <c r="F191" s="138"/>
      <c r="G191" s="139"/>
      <c r="H191" s="140"/>
      <c r="I191" s="140"/>
      <c r="O191" s="141">
        <v>1</v>
      </c>
    </row>
    <row r="192" spans="1:104">
      <c r="A192" s="142">
        <v>140</v>
      </c>
      <c r="B192" s="143" t="s">
        <v>390</v>
      </c>
      <c r="C192" s="144" t="s">
        <v>391</v>
      </c>
      <c r="D192" s="145" t="s">
        <v>392</v>
      </c>
      <c r="E192" s="146">
        <v>1</v>
      </c>
      <c r="F192" s="146"/>
      <c r="G192" s="147">
        <f>E192*F192</f>
        <v>0</v>
      </c>
      <c r="O192" s="141">
        <v>2</v>
      </c>
      <c r="AA192" s="114">
        <v>12</v>
      </c>
      <c r="AB192" s="114">
        <v>0</v>
      </c>
      <c r="AC192" s="114">
        <v>140</v>
      </c>
      <c r="AZ192" s="114">
        <v>4</v>
      </c>
      <c r="BA192" s="114">
        <f>IF(AZ192=1,G192,0)</f>
        <v>0</v>
      </c>
      <c r="BB192" s="114">
        <f>IF(AZ192=2,G192,0)</f>
        <v>0</v>
      </c>
      <c r="BC192" s="114">
        <f>IF(AZ192=3,G192,0)</f>
        <v>0</v>
      </c>
      <c r="BD192" s="114">
        <f>IF(AZ192=4,G192,0)</f>
        <v>0</v>
      </c>
      <c r="BE192" s="114">
        <f>IF(AZ192=5,G192,0)</f>
        <v>0</v>
      </c>
      <c r="CZ192" s="114">
        <v>0.29942999999999997</v>
      </c>
    </row>
    <row r="193" spans="1:57">
      <c r="A193" s="148"/>
      <c r="B193" s="149" t="s">
        <v>69</v>
      </c>
      <c r="C193" s="150" t="str">
        <f>CONCATENATE(B191," ",C191)</f>
        <v>M21 Elektromontáže</v>
      </c>
      <c r="D193" s="148"/>
      <c r="E193" s="151"/>
      <c r="F193" s="151"/>
      <c r="G193" s="152">
        <f>SUM(G191:G192)</f>
        <v>0</v>
      </c>
      <c r="O193" s="141">
        <v>4</v>
      </c>
      <c r="BA193" s="153">
        <f>SUM(BA191:BA192)</f>
        <v>0</v>
      </c>
      <c r="BB193" s="153">
        <f>SUM(BB191:BB192)</f>
        <v>0</v>
      </c>
      <c r="BC193" s="153">
        <f>SUM(BC191:BC192)</f>
        <v>0</v>
      </c>
      <c r="BD193" s="153">
        <f>SUM(BD191:BD192)</f>
        <v>0</v>
      </c>
      <c r="BE193" s="153">
        <f>SUM(BE191:BE192)</f>
        <v>0</v>
      </c>
    </row>
    <row r="194" spans="1:57">
      <c r="A194" s="134" t="s">
        <v>65</v>
      </c>
      <c r="B194" s="135" t="s">
        <v>621</v>
      </c>
      <c r="C194" s="136" t="s">
        <v>622</v>
      </c>
      <c r="D194" s="245"/>
      <c r="E194" s="245"/>
      <c r="F194" s="245"/>
      <c r="G194" s="245"/>
    </row>
    <row r="195" spans="1:57" s="246" customFormat="1" ht="11.25">
      <c r="A195" s="186">
        <v>141</v>
      </c>
      <c r="B195" s="186" t="s">
        <v>564</v>
      </c>
      <c r="C195" s="186" t="s">
        <v>623</v>
      </c>
      <c r="D195" s="186" t="s">
        <v>86</v>
      </c>
      <c r="E195" s="247">
        <v>1</v>
      </c>
      <c r="F195" s="247">
        <f>'700 MaR'!G119</f>
        <v>0</v>
      </c>
      <c r="G195" s="247">
        <f>E195*F195</f>
        <v>0</v>
      </c>
    </row>
    <row r="196" spans="1:57">
      <c r="A196" s="167"/>
      <c r="B196" s="248" t="s">
        <v>69</v>
      </c>
      <c r="C196" s="248" t="s">
        <v>624</v>
      </c>
      <c r="D196" s="248"/>
      <c r="E196" s="248"/>
      <c r="F196" s="248"/>
      <c r="G196" s="249">
        <f>SUM(G195)</f>
        <v>0</v>
      </c>
    </row>
    <row r="197" spans="1:57">
      <c r="E197" s="114"/>
    </row>
    <row r="198" spans="1:57">
      <c r="E198" s="114"/>
    </row>
    <row r="199" spans="1:57">
      <c r="E199" s="114"/>
    </row>
    <row r="200" spans="1:57">
      <c r="E200" s="114"/>
    </row>
    <row r="201" spans="1:57">
      <c r="E201" s="114"/>
    </row>
    <row r="202" spans="1:57">
      <c r="E202" s="114"/>
    </row>
    <row r="203" spans="1:57">
      <c r="E203" s="114"/>
    </row>
    <row r="204" spans="1:57">
      <c r="E204" s="114"/>
    </row>
    <row r="205" spans="1:57">
      <c r="E205" s="114"/>
    </row>
    <row r="206" spans="1:57">
      <c r="E206" s="114"/>
    </row>
    <row r="207" spans="1:57">
      <c r="E207" s="114"/>
    </row>
    <row r="208" spans="1:57">
      <c r="E208" s="114"/>
    </row>
    <row r="209" spans="1:7">
      <c r="E209" s="114"/>
    </row>
    <row r="210" spans="1:7">
      <c r="E210" s="114"/>
    </row>
    <row r="211" spans="1:7">
      <c r="E211" s="114"/>
    </row>
    <row r="212" spans="1:7">
      <c r="E212" s="114"/>
    </row>
    <row r="213" spans="1:7">
      <c r="E213" s="114"/>
    </row>
    <row r="214" spans="1:7">
      <c r="E214" s="114"/>
    </row>
    <row r="215" spans="1:7">
      <c r="E215" s="114"/>
    </row>
    <row r="216" spans="1:7">
      <c r="E216" s="114"/>
    </row>
    <row r="217" spans="1:7">
      <c r="A217" s="154"/>
      <c r="B217" s="154"/>
      <c r="C217" s="154"/>
      <c r="D217" s="154"/>
      <c r="E217" s="154"/>
      <c r="F217" s="154"/>
      <c r="G217" s="154"/>
    </row>
    <row r="218" spans="1:7">
      <c r="A218" s="154"/>
      <c r="B218" s="154"/>
      <c r="C218" s="154"/>
      <c r="D218" s="154"/>
      <c r="E218" s="154"/>
      <c r="F218" s="154"/>
      <c r="G218" s="154"/>
    </row>
    <row r="219" spans="1:7">
      <c r="A219" s="154"/>
      <c r="B219" s="154"/>
      <c r="C219" s="154"/>
      <c r="D219" s="154"/>
      <c r="E219" s="154"/>
      <c r="F219" s="154"/>
      <c r="G219" s="154"/>
    </row>
    <row r="220" spans="1:7">
      <c r="A220" s="154"/>
      <c r="B220" s="154"/>
      <c r="C220" s="154"/>
      <c r="D220" s="154"/>
      <c r="E220" s="154"/>
      <c r="F220" s="154"/>
      <c r="G220" s="154"/>
    </row>
    <row r="221" spans="1:7">
      <c r="E221" s="114"/>
    </row>
    <row r="222" spans="1:7">
      <c r="E222" s="114"/>
    </row>
    <row r="223" spans="1:7">
      <c r="E223" s="114"/>
    </row>
    <row r="224" spans="1:7">
      <c r="E224" s="114"/>
    </row>
    <row r="225" spans="5:5">
      <c r="E225" s="114"/>
    </row>
    <row r="226" spans="5:5">
      <c r="E226" s="114"/>
    </row>
    <row r="227" spans="5:5">
      <c r="E227" s="114"/>
    </row>
    <row r="228" spans="5:5">
      <c r="E228" s="114"/>
    </row>
    <row r="229" spans="5:5">
      <c r="E229" s="114"/>
    </row>
    <row r="230" spans="5:5">
      <c r="E230" s="114"/>
    </row>
    <row r="231" spans="5:5">
      <c r="E231" s="114"/>
    </row>
    <row r="232" spans="5:5">
      <c r="E232" s="114"/>
    </row>
    <row r="233" spans="5:5">
      <c r="E233" s="114"/>
    </row>
    <row r="234" spans="5:5">
      <c r="E234" s="114"/>
    </row>
    <row r="235" spans="5:5">
      <c r="E235" s="114"/>
    </row>
    <row r="236" spans="5:5">
      <c r="E236" s="114"/>
    </row>
    <row r="237" spans="5:5">
      <c r="E237" s="114"/>
    </row>
    <row r="238" spans="5:5">
      <c r="E238" s="114"/>
    </row>
    <row r="239" spans="5:5">
      <c r="E239" s="114"/>
    </row>
    <row r="240" spans="5:5">
      <c r="E240" s="114"/>
    </row>
    <row r="241" spans="1:7">
      <c r="E241" s="114"/>
    </row>
    <row r="242" spans="1:7">
      <c r="E242" s="114"/>
    </row>
    <row r="243" spans="1:7">
      <c r="E243" s="114"/>
    </row>
    <row r="244" spans="1:7">
      <c r="E244" s="114"/>
    </row>
    <row r="245" spans="1:7">
      <c r="E245" s="114"/>
    </row>
    <row r="246" spans="1:7">
      <c r="E246" s="114"/>
    </row>
    <row r="247" spans="1:7">
      <c r="E247" s="114"/>
    </row>
    <row r="248" spans="1:7">
      <c r="E248" s="114"/>
    </row>
    <row r="249" spans="1:7">
      <c r="E249" s="114"/>
    </row>
    <row r="250" spans="1:7">
      <c r="E250" s="114"/>
    </row>
    <row r="251" spans="1:7">
      <c r="E251" s="114"/>
    </row>
    <row r="252" spans="1:7">
      <c r="A252" s="155"/>
      <c r="B252" s="155"/>
    </row>
    <row r="253" spans="1:7">
      <c r="A253" s="154"/>
      <c r="B253" s="154"/>
      <c r="C253" s="157"/>
      <c r="D253" s="157"/>
      <c r="E253" s="158"/>
      <c r="F253" s="157"/>
      <c r="G253" s="159"/>
    </row>
    <row r="254" spans="1:7">
      <c r="A254" s="160"/>
      <c r="B254" s="160"/>
      <c r="C254" s="154"/>
      <c r="D254" s="154"/>
      <c r="E254" s="161"/>
      <c r="F254" s="154"/>
      <c r="G254" s="154"/>
    </row>
    <row r="255" spans="1:7">
      <c r="A255" s="154"/>
      <c r="B255" s="154"/>
      <c r="C255" s="154"/>
      <c r="D255" s="154"/>
      <c r="E255" s="161"/>
      <c r="F255" s="154"/>
      <c r="G255" s="154"/>
    </row>
    <row r="256" spans="1:7">
      <c r="A256" s="154"/>
      <c r="B256" s="154"/>
      <c r="C256" s="154"/>
      <c r="D256" s="154"/>
      <c r="E256" s="161"/>
      <c r="F256" s="154"/>
      <c r="G256" s="154"/>
    </row>
    <row r="257" spans="1:7">
      <c r="A257" s="154"/>
      <c r="B257" s="154"/>
      <c r="C257" s="154"/>
      <c r="D257" s="154"/>
      <c r="E257" s="161"/>
      <c r="F257" s="154"/>
      <c r="G257" s="154"/>
    </row>
    <row r="258" spans="1:7">
      <c r="A258" s="154"/>
      <c r="B258" s="154"/>
      <c r="C258" s="154"/>
      <c r="D258" s="154"/>
      <c r="E258" s="161"/>
      <c r="F258" s="154"/>
      <c r="G258" s="154"/>
    </row>
    <row r="259" spans="1:7">
      <c r="A259" s="154"/>
      <c r="B259" s="154"/>
      <c r="C259" s="154"/>
      <c r="D259" s="154"/>
      <c r="E259" s="161"/>
      <c r="F259" s="154"/>
      <c r="G259" s="154"/>
    </row>
    <row r="260" spans="1:7">
      <c r="A260" s="154"/>
      <c r="B260" s="154"/>
      <c r="C260" s="154"/>
      <c r="D260" s="154"/>
      <c r="E260" s="161"/>
      <c r="F260" s="154"/>
      <c r="G260" s="154"/>
    </row>
    <row r="261" spans="1:7">
      <c r="A261" s="154"/>
      <c r="B261" s="154"/>
      <c r="C261" s="154"/>
      <c r="D261" s="154"/>
      <c r="E261" s="161"/>
      <c r="F261" s="154"/>
      <c r="G261" s="154"/>
    </row>
    <row r="262" spans="1:7">
      <c r="A262" s="154"/>
      <c r="B262" s="154"/>
      <c r="C262" s="154"/>
      <c r="D262" s="154"/>
      <c r="E262" s="161"/>
      <c r="F262" s="154"/>
      <c r="G262" s="154"/>
    </row>
    <row r="263" spans="1:7">
      <c r="A263" s="154"/>
      <c r="B263" s="154"/>
      <c r="C263" s="154"/>
      <c r="D263" s="154"/>
      <c r="E263" s="161"/>
      <c r="F263" s="154"/>
      <c r="G263" s="154"/>
    </row>
    <row r="264" spans="1:7">
      <c r="A264" s="154"/>
      <c r="B264" s="154"/>
      <c r="C264" s="154"/>
      <c r="D264" s="154"/>
      <c r="E264" s="161"/>
      <c r="F264" s="154"/>
      <c r="G264" s="154"/>
    </row>
    <row r="265" spans="1:7">
      <c r="A265" s="154"/>
      <c r="B265" s="154"/>
      <c r="C265" s="154"/>
      <c r="D265" s="154"/>
      <c r="E265" s="161"/>
      <c r="F265" s="154"/>
      <c r="G265" s="154"/>
    </row>
    <row r="266" spans="1:7">
      <c r="A266" s="154"/>
      <c r="B266" s="154"/>
      <c r="C266" s="154"/>
      <c r="D266" s="154"/>
      <c r="E266" s="161"/>
      <c r="F266" s="154"/>
      <c r="G2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17"/>
  <sheetViews>
    <sheetView showGridLines="0" showZeros="0" view="pageBreakPreview" zoomScaleNormal="100" zoomScaleSheetLayoutView="100" workbookViewId="0">
      <selection activeCell="F8" sqref="F8:F46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77" t="s">
        <v>57</v>
      </c>
      <c r="B1" s="277"/>
      <c r="C1" s="277"/>
      <c r="D1" s="277"/>
      <c r="E1" s="277"/>
      <c r="F1" s="277"/>
      <c r="G1" s="27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78" t="s">
        <v>5</v>
      </c>
      <c r="B3" s="279"/>
      <c r="C3" s="119" t="str">
        <f>CONCATENATE(cislostavby," ",nazevstavby)</f>
        <v xml:space="preserve"> SO 005 Velitelství</v>
      </c>
      <c r="D3" s="120"/>
      <c r="E3" s="121"/>
      <c r="F3" s="122">
        <f>[4]Rekapitulace!H1</f>
        <v>0</v>
      </c>
      <c r="G3" s="123"/>
    </row>
    <row r="4" spans="1:104" ht="13.5" thickBot="1">
      <c r="A4" s="280" t="s">
        <v>1</v>
      </c>
      <c r="B4" s="281"/>
      <c r="C4" s="124" t="str">
        <f>CONCATENATE(cisloobjektu," ",nazevobjektu)</f>
        <v xml:space="preserve"> Sníž.energet.náročnosti pro vytápění věznice Příbram</v>
      </c>
      <c r="D4" s="125"/>
      <c r="E4" s="282"/>
      <c r="F4" s="282"/>
      <c r="G4" s="28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690</v>
      </c>
      <c r="C8" s="144" t="s">
        <v>689</v>
      </c>
      <c r="D8" s="145" t="s">
        <v>77</v>
      </c>
      <c r="E8" s="146">
        <v>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70</v>
      </c>
      <c r="C9" s="144" t="s">
        <v>71</v>
      </c>
      <c r="D9" s="145" t="s">
        <v>72</v>
      </c>
      <c r="E9" s="146">
        <v>1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2">
        <v>3</v>
      </c>
      <c r="B10" s="143" t="s">
        <v>73</v>
      </c>
      <c r="C10" s="144" t="s">
        <v>74</v>
      </c>
      <c r="D10" s="145" t="s">
        <v>72</v>
      </c>
      <c r="E10" s="146">
        <v>1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2">
        <v>4</v>
      </c>
      <c r="B11" s="143" t="s">
        <v>688</v>
      </c>
      <c r="C11" s="144" t="s">
        <v>687</v>
      </c>
      <c r="D11" s="145" t="s">
        <v>86</v>
      </c>
      <c r="E11" s="146">
        <v>1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1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>
      <c r="A12" s="148"/>
      <c r="B12" s="149" t="s">
        <v>69</v>
      </c>
      <c r="C12" s="150" t="str">
        <f>CONCATENATE(B7," ",C7)</f>
        <v>1 Zemní práce</v>
      </c>
      <c r="D12" s="148"/>
      <c r="E12" s="151"/>
      <c r="F12" s="151"/>
      <c r="G12" s="152">
        <f>SUM(G7:G11)</f>
        <v>0</v>
      </c>
      <c r="O12" s="141">
        <v>4</v>
      </c>
      <c r="BA12" s="153">
        <f>SUM(BA7:BA11)</f>
        <v>0</v>
      </c>
      <c r="BB12" s="153">
        <f>SUM(BB7:BB11)</f>
        <v>0</v>
      </c>
      <c r="BC12" s="153">
        <f>SUM(BC7:BC11)</f>
        <v>0</v>
      </c>
      <c r="BD12" s="153">
        <f>SUM(BD7:BD11)</f>
        <v>0</v>
      </c>
      <c r="BE12" s="153">
        <f>SUM(BE7:BE11)</f>
        <v>0</v>
      </c>
    </row>
    <row r="13" spans="1:104">
      <c r="A13" s="134" t="s">
        <v>65</v>
      </c>
      <c r="B13" s="135" t="s">
        <v>686</v>
      </c>
      <c r="C13" s="136" t="s">
        <v>685</v>
      </c>
      <c r="D13" s="137"/>
      <c r="E13" s="138"/>
      <c r="F13" s="138"/>
      <c r="G13" s="139"/>
      <c r="H13" s="140"/>
      <c r="I13" s="140"/>
      <c r="O13" s="141">
        <v>1</v>
      </c>
    </row>
    <row r="14" spans="1:104">
      <c r="A14" s="142">
        <v>5</v>
      </c>
      <c r="B14" s="143" t="s">
        <v>684</v>
      </c>
      <c r="C14" s="144" t="s">
        <v>683</v>
      </c>
      <c r="D14" s="145" t="s">
        <v>113</v>
      </c>
      <c r="E14" s="146">
        <v>9</v>
      </c>
      <c r="F14" s="146"/>
      <c r="G14" s="147">
        <f t="shared" ref="G14:G19" si="0">E14*F14</f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2</v>
      </c>
      <c r="BA14" s="114">
        <f t="shared" ref="BA14:BA19" si="1">IF(AZ14=1,G14,0)</f>
        <v>0</v>
      </c>
      <c r="BB14" s="114">
        <f t="shared" ref="BB14:BB19" si="2">IF(AZ14=2,G14,0)</f>
        <v>0</v>
      </c>
      <c r="BC14" s="114">
        <f t="shared" ref="BC14:BC19" si="3">IF(AZ14=3,G14,0)</f>
        <v>0</v>
      </c>
      <c r="BD14" s="114">
        <f t="shared" ref="BD14:BD19" si="4">IF(AZ14=4,G14,0)</f>
        <v>0</v>
      </c>
      <c r="BE14" s="114">
        <f t="shared" ref="BE14:BE19" si="5">IF(AZ14=5,G14,0)</f>
        <v>0</v>
      </c>
      <c r="CZ14" s="114">
        <v>4.6999999999999999E-4</v>
      </c>
    </row>
    <row r="15" spans="1:104">
      <c r="A15" s="142">
        <v>6</v>
      </c>
      <c r="B15" s="143" t="s">
        <v>682</v>
      </c>
      <c r="C15" s="144" t="s">
        <v>681</v>
      </c>
      <c r="D15" s="145" t="s">
        <v>113</v>
      </c>
      <c r="E15" s="146">
        <v>3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3.8000000000000002E-4</v>
      </c>
    </row>
    <row r="16" spans="1:104">
      <c r="A16" s="142">
        <v>7</v>
      </c>
      <c r="B16" s="143" t="s">
        <v>680</v>
      </c>
      <c r="C16" s="144" t="s">
        <v>679</v>
      </c>
      <c r="D16" s="145" t="s">
        <v>113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2.0899999999999998E-3</v>
      </c>
    </row>
    <row r="17" spans="1:104">
      <c r="A17" s="142">
        <v>8</v>
      </c>
      <c r="B17" s="143" t="s">
        <v>678</v>
      </c>
      <c r="C17" s="144" t="s">
        <v>677</v>
      </c>
      <c r="D17" s="145" t="s">
        <v>86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42">
        <v>9</v>
      </c>
      <c r="B18" s="143" t="s">
        <v>676</v>
      </c>
      <c r="C18" s="144" t="s">
        <v>675</v>
      </c>
      <c r="D18" s="145" t="s">
        <v>113</v>
      </c>
      <c r="E18" s="146">
        <v>4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42">
        <v>10</v>
      </c>
      <c r="B19" s="143" t="s">
        <v>674</v>
      </c>
      <c r="C19" s="144" t="s">
        <v>673</v>
      </c>
      <c r="D19" s="145" t="s">
        <v>54</v>
      </c>
      <c r="E19" s="146">
        <v>33.71</v>
      </c>
      <c r="F19" s="146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48"/>
      <c r="B20" s="149" t="s">
        <v>69</v>
      </c>
      <c r="C20" s="150" t="str">
        <f>CONCATENATE(B13," ",C13)</f>
        <v>721 Vnitřní kanalizace</v>
      </c>
      <c r="D20" s="148"/>
      <c r="E20" s="151"/>
      <c r="F20" s="151"/>
      <c r="G20" s="152">
        <f>SUM(G13:G19)</f>
        <v>0</v>
      </c>
      <c r="O20" s="141">
        <v>4</v>
      </c>
      <c r="BA20" s="153">
        <f>SUM(BA13:BA19)</f>
        <v>0</v>
      </c>
      <c r="BB20" s="153">
        <f>SUM(BB13:BB19)</f>
        <v>0</v>
      </c>
      <c r="BC20" s="153">
        <f>SUM(BC13:BC19)</f>
        <v>0</v>
      </c>
      <c r="BD20" s="153">
        <f>SUM(BD13:BD19)</f>
        <v>0</v>
      </c>
      <c r="BE20" s="153">
        <f>SUM(BE13:BE19)</f>
        <v>0</v>
      </c>
    </row>
    <row r="21" spans="1:104">
      <c r="A21" s="134" t="s">
        <v>65</v>
      </c>
      <c r="B21" s="135" t="s">
        <v>672</v>
      </c>
      <c r="C21" s="136" t="s">
        <v>671</v>
      </c>
      <c r="D21" s="137"/>
      <c r="E21" s="138"/>
      <c r="F21" s="138"/>
      <c r="G21" s="139"/>
      <c r="H21" s="140"/>
      <c r="I21" s="140"/>
      <c r="O21" s="141">
        <v>1</v>
      </c>
    </row>
    <row r="22" spans="1:104">
      <c r="A22" s="142">
        <v>11</v>
      </c>
      <c r="B22" s="143" t="s">
        <v>670</v>
      </c>
      <c r="C22" s="144" t="s">
        <v>669</v>
      </c>
      <c r="D22" s="145" t="s">
        <v>86</v>
      </c>
      <c r="E22" s="146">
        <v>2</v>
      </c>
      <c r="F22" s="146"/>
      <c r="G22" s="147">
        <f t="shared" ref="G22:G40" si="6">E22*F22</f>
        <v>0</v>
      </c>
      <c r="O22" s="141">
        <v>2</v>
      </c>
      <c r="AA22" s="114">
        <v>12</v>
      </c>
      <c r="AB22" s="114">
        <v>0</v>
      </c>
      <c r="AC22" s="114">
        <v>11</v>
      </c>
      <c r="AZ22" s="114">
        <v>2</v>
      </c>
      <c r="BA22" s="114">
        <f t="shared" ref="BA22:BA40" si="7">IF(AZ22=1,G22,0)</f>
        <v>0</v>
      </c>
      <c r="BB22" s="114">
        <f t="shared" ref="BB22:BB40" si="8">IF(AZ22=2,G22,0)</f>
        <v>0</v>
      </c>
      <c r="BC22" s="114">
        <f t="shared" ref="BC22:BC40" si="9">IF(AZ22=3,G22,0)</f>
        <v>0</v>
      </c>
      <c r="BD22" s="114">
        <f t="shared" ref="BD22:BD40" si="10">IF(AZ22=4,G22,0)</f>
        <v>0</v>
      </c>
      <c r="BE22" s="114">
        <f t="shared" ref="BE22:BE40" si="11">IF(AZ22=5,G22,0)</f>
        <v>0</v>
      </c>
      <c r="CZ22" s="114">
        <v>0</v>
      </c>
    </row>
    <row r="23" spans="1:104">
      <c r="A23" s="142">
        <v>12</v>
      </c>
      <c r="B23" s="143" t="s">
        <v>668</v>
      </c>
      <c r="C23" s="144" t="s">
        <v>667</v>
      </c>
      <c r="D23" s="145" t="s">
        <v>86</v>
      </c>
      <c r="E23" s="146">
        <v>2</v>
      </c>
      <c r="F23" s="146"/>
      <c r="G23" s="147">
        <f t="shared" si="6"/>
        <v>0</v>
      </c>
      <c r="O23" s="141">
        <v>2</v>
      </c>
      <c r="AA23" s="114">
        <v>12</v>
      </c>
      <c r="AB23" s="114">
        <v>1</v>
      </c>
      <c r="AC23" s="114">
        <v>12</v>
      </c>
      <c r="AZ23" s="114">
        <v>2</v>
      </c>
      <c r="BA23" s="114">
        <f t="shared" si="7"/>
        <v>0</v>
      </c>
      <c r="BB23" s="114">
        <f t="shared" si="8"/>
        <v>0</v>
      </c>
      <c r="BC23" s="114">
        <f t="shared" si="9"/>
        <v>0</v>
      </c>
      <c r="BD23" s="114">
        <f t="shared" si="10"/>
        <v>0</v>
      </c>
      <c r="BE23" s="114">
        <f t="shared" si="11"/>
        <v>0</v>
      </c>
      <c r="CZ23" s="114">
        <v>0</v>
      </c>
    </row>
    <row r="24" spans="1:104">
      <c r="A24" s="142">
        <v>13</v>
      </c>
      <c r="B24" s="143" t="s">
        <v>666</v>
      </c>
      <c r="C24" s="144" t="s">
        <v>665</v>
      </c>
      <c r="D24" s="145" t="s">
        <v>664</v>
      </c>
      <c r="E24" s="146">
        <v>1</v>
      </c>
      <c r="F24" s="146"/>
      <c r="G24" s="147">
        <f t="shared" si="6"/>
        <v>0</v>
      </c>
      <c r="O24" s="141">
        <v>2</v>
      </c>
      <c r="AA24" s="114">
        <v>12</v>
      </c>
      <c r="AB24" s="114">
        <v>0</v>
      </c>
      <c r="AC24" s="114">
        <v>13</v>
      </c>
      <c r="AZ24" s="114">
        <v>2</v>
      </c>
      <c r="BA24" s="114">
        <f t="shared" si="7"/>
        <v>0</v>
      </c>
      <c r="BB24" s="114">
        <f t="shared" si="8"/>
        <v>0</v>
      </c>
      <c r="BC24" s="114">
        <f t="shared" si="9"/>
        <v>0</v>
      </c>
      <c r="BD24" s="114">
        <f t="shared" si="10"/>
        <v>0</v>
      </c>
      <c r="BE24" s="114">
        <f t="shared" si="11"/>
        <v>0</v>
      </c>
      <c r="CZ24" s="114">
        <v>1.1639999999999999E-2</v>
      </c>
    </row>
    <row r="25" spans="1:104">
      <c r="A25" s="142">
        <v>14</v>
      </c>
      <c r="B25" s="143" t="s">
        <v>663</v>
      </c>
      <c r="C25" s="144" t="s">
        <v>662</v>
      </c>
      <c r="D25" s="145" t="s">
        <v>118</v>
      </c>
      <c r="E25" s="146">
        <v>1</v>
      </c>
      <c r="F25" s="146"/>
      <c r="G25" s="147">
        <f t="shared" si="6"/>
        <v>0</v>
      </c>
      <c r="O25" s="141">
        <v>2</v>
      </c>
      <c r="AA25" s="114">
        <v>12</v>
      </c>
      <c r="AB25" s="114">
        <v>0</v>
      </c>
      <c r="AC25" s="114">
        <v>14</v>
      </c>
      <c r="AZ25" s="114">
        <v>2</v>
      </c>
      <c r="BA25" s="114">
        <f t="shared" si="7"/>
        <v>0</v>
      </c>
      <c r="BB25" s="114">
        <f t="shared" si="8"/>
        <v>0</v>
      </c>
      <c r="BC25" s="114">
        <f t="shared" si="9"/>
        <v>0</v>
      </c>
      <c r="BD25" s="114">
        <f t="shared" si="10"/>
        <v>0</v>
      </c>
      <c r="BE25" s="114">
        <f t="shared" si="11"/>
        <v>0</v>
      </c>
      <c r="CZ25" s="114">
        <v>2.9299999999999999E-3</v>
      </c>
    </row>
    <row r="26" spans="1:104">
      <c r="A26" s="142">
        <v>15</v>
      </c>
      <c r="B26" s="143" t="s">
        <v>661</v>
      </c>
      <c r="C26" s="144" t="s">
        <v>660</v>
      </c>
      <c r="D26" s="145" t="s">
        <v>68</v>
      </c>
      <c r="E26" s="146">
        <v>2</v>
      </c>
      <c r="F26" s="146"/>
      <c r="G26" s="147">
        <f t="shared" si="6"/>
        <v>0</v>
      </c>
      <c r="O26" s="141">
        <v>2</v>
      </c>
      <c r="AA26" s="114">
        <v>12</v>
      </c>
      <c r="AB26" s="114">
        <v>1</v>
      </c>
      <c r="AC26" s="114">
        <v>15</v>
      </c>
      <c r="AZ26" s="114">
        <v>2</v>
      </c>
      <c r="BA26" s="114">
        <f t="shared" si="7"/>
        <v>0</v>
      </c>
      <c r="BB26" s="114">
        <f t="shared" si="8"/>
        <v>0</v>
      </c>
      <c r="BC26" s="114">
        <f t="shared" si="9"/>
        <v>0</v>
      </c>
      <c r="BD26" s="114">
        <f t="shared" si="10"/>
        <v>0</v>
      </c>
      <c r="BE26" s="114">
        <f t="shared" si="11"/>
        <v>0</v>
      </c>
      <c r="CZ26" s="114">
        <v>0</v>
      </c>
    </row>
    <row r="27" spans="1:104">
      <c r="A27" s="142">
        <v>16</v>
      </c>
      <c r="B27" s="143" t="s">
        <v>659</v>
      </c>
      <c r="C27" s="144" t="s">
        <v>658</v>
      </c>
      <c r="D27" s="145" t="s">
        <v>118</v>
      </c>
      <c r="E27" s="146">
        <v>2</v>
      </c>
      <c r="F27" s="146"/>
      <c r="G27" s="147">
        <f t="shared" si="6"/>
        <v>0</v>
      </c>
      <c r="O27" s="141">
        <v>2</v>
      </c>
      <c r="AA27" s="114">
        <v>12</v>
      </c>
      <c r="AB27" s="114">
        <v>0</v>
      </c>
      <c r="AC27" s="114">
        <v>16</v>
      </c>
      <c r="AZ27" s="114">
        <v>2</v>
      </c>
      <c r="BA27" s="114">
        <f t="shared" si="7"/>
        <v>0</v>
      </c>
      <c r="BB27" s="114">
        <f t="shared" si="8"/>
        <v>0</v>
      </c>
      <c r="BC27" s="114">
        <f t="shared" si="9"/>
        <v>0</v>
      </c>
      <c r="BD27" s="114">
        <f t="shared" si="10"/>
        <v>0</v>
      </c>
      <c r="BE27" s="114">
        <f t="shared" si="11"/>
        <v>0</v>
      </c>
      <c r="CZ27" s="114">
        <v>5.9999999999999995E-4</v>
      </c>
    </row>
    <row r="28" spans="1:104">
      <c r="A28" s="142">
        <v>17</v>
      </c>
      <c r="B28" s="143" t="s">
        <v>657</v>
      </c>
      <c r="C28" s="144" t="s">
        <v>656</v>
      </c>
      <c r="D28" s="145" t="s">
        <v>118</v>
      </c>
      <c r="E28" s="146">
        <v>3</v>
      </c>
      <c r="F28" s="146"/>
      <c r="G28" s="147">
        <f t="shared" si="6"/>
        <v>0</v>
      </c>
      <c r="O28" s="141">
        <v>2</v>
      </c>
      <c r="AA28" s="114">
        <v>12</v>
      </c>
      <c r="AB28" s="114">
        <v>0</v>
      </c>
      <c r="AC28" s="114">
        <v>17</v>
      </c>
      <c r="AZ28" s="114">
        <v>2</v>
      </c>
      <c r="BA28" s="114">
        <f t="shared" si="7"/>
        <v>0</v>
      </c>
      <c r="BB28" s="114">
        <f t="shared" si="8"/>
        <v>0</v>
      </c>
      <c r="BC28" s="114">
        <f t="shared" si="9"/>
        <v>0</v>
      </c>
      <c r="BD28" s="114">
        <f t="shared" si="10"/>
        <v>0</v>
      </c>
      <c r="BE28" s="114">
        <f t="shared" si="11"/>
        <v>0</v>
      </c>
      <c r="CZ28" s="114">
        <v>2.97E-3</v>
      </c>
    </row>
    <row r="29" spans="1:104">
      <c r="A29" s="142">
        <v>18</v>
      </c>
      <c r="B29" s="143" t="s">
        <v>655</v>
      </c>
      <c r="C29" s="144" t="s">
        <v>654</v>
      </c>
      <c r="D29" s="145" t="s">
        <v>118</v>
      </c>
      <c r="E29" s="146">
        <v>1</v>
      </c>
      <c r="F29" s="146"/>
      <c r="G29" s="147">
        <f t="shared" si="6"/>
        <v>0</v>
      </c>
      <c r="O29" s="141">
        <v>2</v>
      </c>
      <c r="AA29" s="114">
        <v>12</v>
      </c>
      <c r="AB29" s="114">
        <v>0</v>
      </c>
      <c r="AC29" s="114">
        <v>18</v>
      </c>
      <c r="AZ29" s="114">
        <v>2</v>
      </c>
      <c r="BA29" s="114">
        <f t="shared" si="7"/>
        <v>0</v>
      </c>
      <c r="BB29" s="114">
        <f t="shared" si="8"/>
        <v>0</v>
      </c>
      <c r="BC29" s="114">
        <f t="shared" si="9"/>
        <v>0</v>
      </c>
      <c r="BD29" s="114">
        <f t="shared" si="10"/>
        <v>0</v>
      </c>
      <c r="BE29" s="114">
        <f t="shared" si="11"/>
        <v>0</v>
      </c>
      <c r="CZ29" s="114">
        <v>1.5200000000000001E-3</v>
      </c>
    </row>
    <row r="30" spans="1:104">
      <c r="A30" s="142">
        <v>19</v>
      </c>
      <c r="B30" s="143" t="s">
        <v>653</v>
      </c>
      <c r="C30" s="144" t="s">
        <v>652</v>
      </c>
      <c r="D30" s="145" t="s">
        <v>86</v>
      </c>
      <c r="E30" s="146">
        <v>1</v>
      </c>
      <c r="F30" s="146"/>
      <c r="G30" s="147">
        <f t="shared" si="6"/>
        <v>0</v>
      </c>
      <c r="O30" s="141">
        <v>2</v>
      </c>
      <c r="AA30" s="114">
        <v>12</v>
      </c>
      <c r="AB30" s="114">
        <v>0</v>
      </c>
      <c r="AC30" s="114">
        <v>19</v>
      </c>
      <c r="AZ30" s="114">
        <v>2</v>
      </c>
      <c r="BA30" s="114">
        <f t="shared" si="7"/>
        <v>0</v>
      </c>
      <c r="BB30" s="114">
        <f t="shared" si="8"/>
        <v>0</v>
      </c>
      <c r="BC30" s="114">
        <f t="shared" si="9"/>
        <v>0</v>
      </c>
      <c r="BD30" s="114">
        <f t="shared" si="10"/>
        <v>0</v>
      </c>
      <c r="BE30" s="114">
        <f t="shared" si="11"/>
        <v>0</v>
      </c>
      <c r="CZ30" s="114">
        <v>0</v>
      </c>
    </row>
    <row r="31" spans="1:104">
      <c r="A31" s="142">
        <v>20</v>
      </c>
      <c r="B31" s="143" t="s">
        <v>651</v>
      </c>
      <c r="C31" s="144" t="s">
        <v>650</v>
      </c>
      <c r="D31" s="145" t="s">
        <v>68</v>
      </c>
      <c r="E31" s="146">
        <v>3</v>
      </c>
      <c r="F31" s="146"/>
      <c r="G31" s="147">
        <f t="shared" si="6"/>
        <v>0</v>
      </c>
      <c r="O31" s="141">
        <v>2</v>
      </c>
      <c r="AA31" s="114">
        <v>12</v>
      </c>
      <c r="AB31" s="114">
        <v>1</v>
      </c>
      <c r="AC31" s="114">
        <v>20</v>
      </c>
      <c r="AZ31" s="114">
        <v>2</v>
      </c>
      <c r="BA31" s="114">
        <f t="shared" si="7"/>
        <v>0</v>
      </c>
      <c r="BB31" s="114">
        <f t="shared" si="8"/>
        <v>0</v>
      </c>
      <c r="BC31" s="114">
        <f t="shared" si="9"/>
        <v>0</v>
      </c>
      <c r="BD31" s="114">
        <f t="shared" si="10"/>
        <v>0</v>
      </c>
      <c r="BE31" s="114">
        <f t="shared" si="11"/>
        <v>0</v>
      </c>
      <c r="CZ31" s="114">
        <v>0</v>
      </c>
    </row>
    <row r="32" spans="1:104">
      <c r="A32" s="142">
        <v>21</v>
      </c>
      <c r="B32" s="143" t="s">
        <v>649</v>
      </c>
      <c r="C32" s="144" t="s">
        <v>648</v>
      </c>
      <c r="D32" s="145" t="s">
        <v>68</v>
      </c>
      <c r="E32" s="146">
        <v>4</v>
      </c>
      <c r="F32" s="146"/>
      <c r="G32" s="147">
        <f t="shared" si="6"/>
        <v>0</v>
      </c>
      <c r="O32" s="141">
        <v>2</v>
      </c>
      <c r="AA32" s="114">
        <v>12</v>
      </c>
      <c r="AB32" s="114">
        <v>1</v>
      </c>
      <c r="AC32" s="114">
        <v>21</v>
      </c>
      <c r="AZ32" s="114">
        <v>2</v>
      </c>
      <c r="BA32" s="114">
        <f t="shared" si="7"/>
        <v>0</v>
      </c>
      <c r="BB32" s="114">
        <f t="shared" si="8"/>
        <v>0</v>
      </c>
      <c r="BC32" s="114">
        <f t="shared" si="9"/>
        <v>0</v>
      </c>
      <c r="BD32" s="114">
        <f t="shared" si="10"/>
        <v>0</v>
      </c>
      <c r="BE32" s="114">
        <f t="shared" si="11"/>
        <v>0</v>
      </c>
      <c r="CZ32" s="114">
        <v>0</v>
      </c>
    </row>
    <row r="33" spans="1:104">
      <c r="A33" s="142">
        <v>22</v>
      </c>
      <c r="B33" s="143" t="s">
        <v>647</v>
      </c>
      <c r="C33" s="144" t="s">
        <v>646</v>
      </c>
      <c r="D33" s="145" t="s">
        <v>68</v>
      </c>
      <c r="E33" s="146">
        <v>3</v>
      </c>
      <c r="F33" s="146"/>
      <c r="G33" s="147">
        <f t="shared" si="6"/>
        <v>0</v>
      </c>
      <c r="O33" s="141">
        <v>2</v>
      </c>
      <c r="AA33" s="114">
        <v>12</v>
      </c>
      <c r="AB33" s="114">
        <v>1</v>
      </c>
      <c r="AC33" s="114">
        <v>22</v>
      </c>
      <c r="AZ33" s="114">
        <v>2</v>
      </c>
      <c r="BA33" s="114">
        <f t="shared" si="7"/>
        <v>0</v>
      </c>
      <c r="BB33" s="114">
        <f t="shared" si="8"/>
        <v>0</v>
      </c>
      <c r="BC33" s="114">
        <f t="shared" si="9"/>
        <v>0</v>
      </c>
      <c r="BD33" s="114">
        <f t="shared" si="10"/>
        <v>0</v>
      </c>
      <c r="BE33" s="114">
        <f t="shared" si="11"/>
        <v>0</v>
      </c>
      <c r="CZ33" s="114">
        <v>0</v>
      </c>
    </row>
    <row r="34" spans="1:104">
      <c r="A34" s="142">
        <v>23</v>
      </c>
      <c r="B34" s="143" t="s">
        <v>645</v>
      </c>
      <c r="C34" s="144" t="s">
        <v>644</v>
      </c>
      <c r="D34" s="145" t="s">
        <v>86</v>
      </c>
      <c r="E34" s="146">
        <v>1</v>
      </c>
      <c r="F34" s="146"/>
      <c r="G34" s="147">
        <f t="shared" si="6"/>
        <v>0</v>
      </c>
      <c r="O34" s="141">
        <v>2</v>
      </c>
      <c r="AA34" s="114">
        <v>12</v>
      </c>
      <c r="AB34" s="114">
        <v>0</v>
      </c>
      <c r="AC34" s="114">
        <v>23</v>
      </c>
      <c r="AZ34" s="114">
        <v>2</v>
      </c>
      <c r="BA34" s="114">
        <f t="shared" si="7"/>
        <v>0</v>
      </c>
      <c r="BB34" s="114">
        <f t="shared" si="8"/>
        <v>0</v>
      </c>
      <c r="BC34" s="114">
        <f t="shared" si="9"/>
        <v>0</v>
      </c>
      <c r="BD34" s="114">
        <f t="shared" si="10"/>
        <v>0</v>
      </c>
      <c r="BE34" s="114">
        <f t="shared" si="11"/>
        <v>0</v>
      </c>
      <c r="CZ34" s="114">
        <v>0</v>
      </c>
    </row>
    <row r="35" spans="1:104" ht="22.5">
      <c r="A35" s="142">
        <v>24</v>
      </c>
      <c r="B35" s="143" t="s">
        <v>643</v>
      </c>
      <c r="C35" s="144" t="s">
        <v>642</v>
      </c>
      <c r="D35" s="145" t="s">
        <v>113</v>
      </c>
      <c r="E35" s="146">
        <v>19</v>
      </c>
      <c r="F35" s="146"/>
      <c r="G35" s="147">
        <f t="shared" si="6"/>
        <v>0</v>
      </c>
      <c r="O35" s="141">
        <v>2</v>
      </c>
      <c r="AA35" s="114">
        <v>12</v>
      </c>
      <c r="AB35" s="114">
        <v>0</v>
      </c>
      <c r="AC35" s="114">
        <v>24</v>
      </c>
      <c r="AZ35" s="114">
        <v>2</v>
      </c>
      <c r="BA35" s="114">
        <f t="shared" si="7"/>
        <v>0</v>
      </c>
      <c r="BB35" s="114">
        <f t="shared" si="8"/>
        <v>0</v>
      </c>
      <c r="BC35" s="114">
        <f t="shared" si="9"/>
        <v>0</v>
      </c>
      <c r="BD35" s="114">
        <f t="shared" si="10"/>
        <v>0</v>
      </c>
      <c r="BE35" s="114">
        <f t="shared" si="11"/>
        <v>0</v>
      </c>
      <c r="CZ35" s="114">
        <v>5.3499999999999997E-3</v>
      </c>
    </row>
    <row r="36" spans="1:104">
      <c r="A36" s="142">
        <v>25</v>
      </c>
      <c r="B36" s="143" t="s">
        <v>641</v>
      </c>
      <c r="C36" s="144" t="s">
        <v>640</v>
      </c>
      <c r="D36" s="145" t="s">
        <v>113</v>
      </c>
      <c r="E36" s="146">
        <v>19</v>
      </c>
      <c r="F36" s="146"/>
      <c r="G36" s="147">
        <f t="shared" si="6"/>
        <v>0</v>
      </c>
      <c r="O36" s="141">
        <v>2</v>
      </c>
      <c r="AA36" s="114">
        <v>12</v>
      </c>
      <c r="AB36" s="114">
        <v>1</v>
      </c>
      <c r="AC36" s="114">
        <v>25</v>
      </c>
      <c r="AZ36" s="114">
        <v>2</v>
      </c>
      <c r="BA36" s="114">
        <f t="shared" si="7"/>
        <v>0</v>
      </c>
      <c r="BB36" s="114">
        <f t="shared" si="8"/>
        <v>0</v>
      </c>
      <c r="BC36" s="114">
        <f t="shared" si="9"/>
        <v>0</v>
      </c>
      <c r="BD36" s="114">
        <f t="shared" si="10"/>
        <v>0</v>
      </c>
      <c r="BE36" s="114">
        <f t="shared" si="11"/>
        <v>0</v>
      </c>
      <c r="CZ36" s="114">
        <v>0</v>
      </c>
    </row>
    <row r="37" spans="1:104">
      <c r="A37" s="142">
        <v>26</v>
      </c>
      <c r="B37" s="143" t="s">
        <v>639</v>
      </c>
      <c r="C37" s="144" t="s">
        <v>638</v>
      </c>
      <c r="D37" s="145" t="s">
        <v>113</v>
      </c>
      <c r="E37" s="146">
        <v>10</v>
      </c>
      <c r="F37" s="146"/>
      <c r="G37" s="147">
        <f t="shared" si="6"/>
        <v>0</v>
      </c>
      <c r="O37" s="141">
        <v>2</v>
      </c>
      <c r="AA37" s="114">
        <v>12</v>
      </c>
      <c r="AB37" s="114">
        <v>1</v>
      </c>
      <c r="AC37" s="114">
        <v>26</v>
      </c>
      <c r="AZ37" s="114">
        <v>2</v>
      </c>
      <c r="BA37" s="114">
        <f t="shared" si="7"/>
        <v>0</v>
      </c>
      <c r="BB37" s="114">
        <f t="shared" si="8"/>
        <v>0</v>
      </c>
      <c r="BC37" s="114">
        <f t="shared" si="9"/>
        <v>0</v>
      </c>
      <c r="BD37" s="114">
        <f t="shared" si="10"/>
        <v>0</v>
      </c>
      <c r="BE37" s="114">
        <f t="shared" si="11"/>
        <v>0</v>
      </c>
      <c r="CZ37" s="114">
        <v>0</v>
      </c>
    </row>
    <row r="38" spans="1:104">
      <c r="A38" s="142">
        <v>27</v>
      </c>
      <c r="B38" s="143" t="s">
        <v>637</v>
      </c>
      <c r="C38" s="144" t="s">
        <v>636</v>
      </c>
      <c r="D38" s="145" t="s">
        <v>113</v>
      </c>
      <c r="E38" s="146">
        <v>19</v>
      </c>
      <c r="F38" s="146"/>
      <c r="G38" s="147">
        <f t="shared" si="6"/>
        <v>0</v>
      </c>
      <c r="O38" s="141">
        <v>2</v>
      </c>
      <c r="AA38" s="114">
        <v>12</v>
      </c>
      <c r="AB38" s="114">
        <v>0</v>
      </c>
      <c r="AC38" s="114">
        <v>27</v>
      </c>
      <c r="AZ38" s="114">
        <v>2</v>
      </c>
      <c r="BA38" s="114">
        <f t="shared" si="7"/>
        <v>0</v>
      </c>
      <c r="BB38" s="114">
        <f t="shared" si="8"/>
        <v>0</v>
      </c>
      <c r="BC38" s="114">
        <f t="shared" si="9"/>
        <v>0</v>
      </c>
      <c r="BD38" s="114">
        <f t="shared" si="10"/>
        <v>0</v>
      </c>
      <c r="BE38" s="114">
        <f t="shared" si="11"/>
        <v>0</v>
      </c>
      <c r="CZ38" s="114">
        <v>1.8000000000000001E-4</v>
      </c>
    </row>
    <row r="39" spans="1:104">
      <c r="A39" s="142">
        <v>28</v>
      </c>
      <c r="B39" s="143" t="s">
        <v>635</v>
      </c>
      <c r="C39" s="144" t="s">
        <v>634</v>
      </c>
      <c r="D39" s="145" t="s">
        <v>113</v>
      </c>
      <c r="E39" s="146">
        <v>19</v>
      </c>
      <c r="F39" s="146"/>
      <c r="G39" s="147">
        <f t="shared" si="6"/>
        <v>0</v>
      </c>
      <c r="O39" s="141">
        <v>2</v>
      </c>
      <c r="AA39" s="114">
        <v>12</v>
      </c>
      <c r="AB39" s="114">
        <v>0</v>
      </c>
      <c r="AC39" s="114">
        <v>28</v>
      </c>
      <c r="AZ39" s="114">
        <v>2</v>
      </c>
      <c r="BA39" s="114">
        <f t="shared" si="7"/>
        <v>0</v>
      </c>
      <c r="BB39" s="114">
        <f t="shared" si="8"/>
        <v>0</v>
      </c>
      <c r="BC39" s="114">
        <f t="shared" si="9"/>
        <v>0</v>
      </c>
      <c r="BD39" s="114">
        <f t="shared" si="10"/>
        <v>0</v>
      </c>
      <c r="BE39" s="114">
        <f t="shared" si="11"/>
        <v>0</v>
      </c>
      <c r="CZ39" s="114">
        <v>1.0000000000000001E-5</v>
      </c>
    </row>
    <row r="40" spans="1:104">
      <c r="A40" s="142">
        <v>29</v>
      </c>
      <c r="B40" s="143" t="s">
        <v>633</v>
      </c>
      <c r="C40" s="144" t="s">
        <v>632</v>
      </c>
      <c r="D40" s="145" t="s">
        <v>54</v>
      </c>
      <c r="E40" s="146">
        <v>335.31</v>
      </c>
      <c r="F40" s="146"/>
      <c r="G40" s="147">
        <f t="shared" si="6"/>
        <v>0</v>
      </c>
      <c r="O40" s="141">
        <v>2</v>
      </c>
      <c r="AA40" s="114">
        <v>12</v>
      </c>
      <c r="AB40" s="114">
        <v>0</v>
      </c>
      <c r="AC40" s="114">
        <v>29</v>
      </c>
      <c r="AZ40" s="114">
        <v>2</v>
      </c>
      <c r="BA40" s="114">
        <f t="shared" si="7"/>
        <v>0</v>
      </c>
      <c r="BB40" s="114">
        <f t="shared" si="8"/>
        <v>0</v>
      </c>
      <c r="BC40" s="114">
        <f t="shared" si="9"/>
        <v>0</v>
      </c>
      <c r="BD40" s="114">
        <f t="shared" si="10"/>
        <v>0</v>
      </c>
      <c r="BE40" s="114">
        <f t="shared" si="11"/>
        <v>0</v>
      </c>
      <c r="CZ40" s="114">
        <v>0</v>
      </c>
    </row>
    <row r="41" spans="1:104">
      <c r="A41" s="148"/>
      <c r="B41" s="149" t="s">
        <v>69</v>
      </c>
      <c r="C41" s="150" t="str">
        <f>CONCATENATE(B21," ",C21)</f>
        <v>722 Vnitřní vodovod</v>
      </c>
      <c r="D41" s="148"/>
      <c r="E41" s="151"/>
      <c r="F41" s="151"/>
      <c r="G41" s="152">
        <f>SUM(G21:G40)</f>
        <v>0</v>
      </c>
      <c r="O41" s="141">
        <v>4</v>
      </c>
      <c r="BA41" s="153">
        <f>SUM(BA21:BA40)</f>
        <v>0</v>
      </c>
      <c r="BB41" s="153">
        <f>SUM(BB21:BB40)</f>
        <v>0</v>
      </c>
      <c r="BC41" s="153">
        <f>SUM(BC21:BC40)</f>
        <v>0</v>
      </c>
      <c r="BD41" s="153">
        <f>SUM(BD21:BD40)</f>
        <v>0</v>
      </c>
      <c r="BE41" s="153">
        <f>SUM(BE21:BE40)</f>
        <v>0</v>
      </c>
    </row>
    <row r="42" spans="1:104">
      <c r="A42" s="134" t="s">
        <v>65</v>
      </c>
      <c r="B42" s="135" t="s">
        <v>631</v>
      </c>
      <c r="C42" s="136" t="s">
        <v>630</v>
      </c>
      <c r="D42" s="137"/>
      <c r="E42" s="138"/>
      <c r="F42" s="138"/>
      <c r="G42" s="139"/>
      <c r="H42" s="140"/>
      <c r="I42" s="140"/>
      <c r="O42" s="141">
        <v>1</v>
      </c>
    </row>
    <row r="43" spans="1:104">
      <c r="A43" s="142">
        <v>30</v>
      </c>
      <c r="B43" s="143" t="s">
        <v>629</v>
      </c>
      <c r="C43" s="144" t="s">
        <v>628</v>
      </c>
      <c r="D43" s="145" t="s">
        <v>86</v>
      </c>
      <c r="E43" s="146">
        <v>1</v>
      </c>
      <c r="F43" s="146"/>
      <c r="G43" s="147">
        <f>E43*F43</f>
        <v>0</v>
      </c>
      <c r="O43" s="141">
        <v>2</v>
      </c>
      <c r="AA43" s="114">
        <v>12</v>
      </c>
      <c r="AB43" s="114">
        <v>0</v>
      </c>
      <c r="AC43" s="114">
        <v>30</v>
      </c>
      <c r="AZ43" s="114">
        <v>2</v>
      </c>
      <c r="BA43" s="114">
        <f>IF(AZ43=1,G43,0)</f>
        <v>0</v>
      </c>
      <c r="BB43" s="114">
        <f>IF(AZ43=2,G43,0)</f>
        <v>0</v>
      </c>
      <c r="BC43" s="114">
        <f>IF(AZ43=3,G43,0)</f>
        <v>0</v>
      </c>
      <c r="BD43" s="114">
        <f>IF(AZ43=4,G43,0)</f>
        <v>0</v>
      </c>
      <c r="BE43" s="114">
        <f>IF(AZ43=5,G43,0)</f>
        <v>0</v>
      </c>
      <c r="CZ43" s="114">
        <v>0</v>
      </c>
    </row>
    <row r="44" spans="1:104">
      <c r="A44" s="148"/>
      <c r="B44" s="149" t="s">
        <v>69</v>
      </c>
      <c r="C44" s="150" t="str">
        <f>CONCATENATE(B42," ",C42)</f>
        <v>727 Zednické výpomoce</v>
      </c>
      <c r="D44" s="148"/>
      <c r="E44" s="151"/>
      <c r="F44" s="151"/>
      <c r="G44" s="152">
        <f>SUM(G42:G43)</f>
        <v>0</v>
      </c>
      <c r="O44" s="141">
        <v>4</v>
      </c>
      <c r="BA44" s="153">
        <f>SUM(BA42:BA43)</f>
        <v>0</v>
      </c>
      <c r="BB44" s="153">
        <f>SUM(BB42:BB43)</f>
        <v>0</v>
      </c>
      <c r="BC44" s="153">
        <f>SUM(BC42:BC43)</f>
        <v>0</v>
      </c>
      <c r="BD44" s="153">
        <f>SUM(BD42:BD43)</f>
        <v>0</v>
      </c>
      <c r="BE44" s="153">
        <f>SUM(BE42:BE43)</f>
        <v>0</v>
      </c>
    </row>
    <row r="45" spans="1:104">
      <c r="A45" s="253"/>
      <c r="B45" s="253"/>
      <c r="C45" s="253"/>
      <c r="D45" s="253"/>
      <c r="E45" s="253"/>
      <c r="F45" s="253"/>
      <c r="G45" s="253"/>
    </row>
    <row r="46" spans="1:104" s="250" customFormat="1" ht="14.25">
      <c r="A46" s="252"/>
      <c r="B46" s="252" t="s">
        <v>627</v>
      </c>
      <c r="C46" s="252"/>
      <c r="D46" s="252"/>
      <c r="E46" s="252"/>
      <c r="F46" s="252"/>
      <c r="G46" s="251">
        <f>G44+G41+G20+G12</f>
        <v>0</v>
      </c>
    </row>
    <row r="47" spans="1:104">
      <c r="E47" s="114"/>
    </row>
    <row r="48" spans="1:104">
      <c r="E48" s="114"/>
    </row>
    <row r="49" spans="5:5">
      <c r="E49" s="114"/>
    </row>
    <row r="50" spans="5:5">
      <c r="E50" s="114"/>
    </row>
    <row r="51" spans="5:5">
      <c r="E51" s="114"/>
    </row>
    <row r="52" spans="5:5">
      <c r="E52" s="114"/>
    </row>
    <row r="53" spans="5:5">
      <c r="E53" s="114"/>
    </row>
    <row r="54" spans="5:5">
      <c r="E54" s="114"/>
    </row>
    <row r="55" spans="5:5">
      <c r="E55" s="114"/>
    </row>
    <row r="56" spans="5:5">
      <c r="E56" s="114"/>
    </row>
    <row r="57" spans="5:5">
      <c r="E57" s="114"/>
    </row>
    <row r="58" spans="5:5">
      <c r="E58" s="114"/>
    </row>
    <row r="59" spans="5:5">
      <c r="E59" s="114"/>
    </row>
    <row r="60" spans="5:5">
      <c r="E60" s="114"/>
    </row>
    <row r="61" spans="5:5">
      <c r="E61" s="114"/>
    </row>
    <row r="62" spans="5:5">
      <c r="E62" s="114"/>
    </row>
    <row r="63" spans="5:5">
      <c r="E63" s="114"/>
    </row>
    <row r="64" spans="5:5">
      <c r="E64" s="114"/>
    </row>
    <row r="65" spans="1:7">
      <c r="E65" s="114"/>
    </row>
    <row r="66" spans="1:7">
      <c r="E66" s="114"/>
    </row>
    <row r="67" spans="1:7">
      <c r="E67" s="114"/>
    </row>
    <row r="68" spans="1:7">
      <c r="A68" s="154"/>
      <c r="B68" s="154"/>
      <c r="C68" s="154"/>
      <c r="D68" s="154"/>
      <c r="E68" s="154"/>
      <c r="F68" s="154"/>
      <c r="G68" s="154"/>
    </row>
    <row r="69" spans="1:7">
      <c r="A69" s="154"/>
      <c r="B69" s="154"/>
      <c r="C69" s="154"/>
      <c r="D69" s="154"/>
      <c r="E69" s="154"/>
      <c r="F69" s="154"/>
      <c r="G69" s="154"/>
    </row>
    <row r="70" spans="1:7">
      <c r="A70" s="154"/>
      <c r="B70" s="154"/>
      <c r="C70" s="154"/>
      <c r="D70" s="154"/>
      <c r="E70" s="154"/>
      <c r="F70" s="154"/>
      <c r="G70" s="154"/>
    </row>
    <row r="71" spans="1:7">
      <c r="A71" s="154"/>
      <c r="B71" s="154"/>
      <c r="C71" s="154"/>
      <c r="D71" s="154"/>
      <c r="E71" s="154"/>
      <c r="F71" s="154"/>
      <c r="G71" s="154"/>
    </row>
    <row r="72" spans="1:7">
      <c r="E72" s="114"/>
    </row>
    <row r="73" spans="1:7">
      <c r="E73" s="114"/>
    </row>
    <row r="74" spans="1:7">
      <c r="E74" s="11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E99" s="114"/>
    </row>
    <row r="100" spans="1:7">
      <c r="E100" s="114"/>
    </row>
    <row r="101" spans="1:7">
      <c r="E101" s="114"/>
    </row>
    <row r="102" spans="1:7">
      <c r="E102" s="114"/>
    </row>
    <row r="103" spans="1:7">
      <c r="A103" s="155"/>
      <c r="B103" s="155"/>
    </row>
    <row r="104" spans="1:7">
      <c r="A104" s="154"/>
      <c r="B104" s="154"/>
      <c r="C104" s="157"/>
      <c r="D104" s="157"/>
      <c r="E104" s="158"/>
      <c r="F104" s="157"/>
      <c r="G104" s="159"/>
    </row>
    <row r="105" spans="1:7">
      <c r="A105" s="160"/>
      <c r="B105" s="160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  <row r="115" spans="1:7">
      <c r="A115" s="154"/>
      <c r="B115" s="154"/>
      <c r="C115" s="154"/>
      <c r="D115" s="154"/>
      <c r="E115" s="161"/>
      <c r="F115" s="154"/>
      <c r="G115" s="154"/>
    </row>
    <row r="116" spans="1:7">
      <c r="A116" s="154"/>
      <c r="B116" s="154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28"/>
  <sheetViews>
    <sheetView showGridLines="0" showZeros="0" view="pageBreakPreview" zoomScaleNormal="100" zoomScaleSheetLayoutView="100" workbookViewId="0">
      <selection activeCell="F9" sqref="F9:F83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77" t="s">
        <v>57</v>
      </c>
      <c r="B1" s="277"/>
      <c r="C1" s="277"/>
      <c r="D1" s="277"/>
      <c r="E1" s="277"/>
      <c r="F1" s="277"/>
      <c r="G1" s="27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78" t="s">
        <v>5</v>
      </c>
      <c r="B3" s="27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80" t="s">
        <v>1</v>
      </c>
      <c r="B4" s="281"/>
      <c r="C4" s="124" t="s">
        <v>394</v>
      </c>
      <c r="D4" s="125"/>
      <c r="E4" s="282"/>
      <c r="F4" s="282"/>
      <c r="G4" s="28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262</v>
      </c>
      <c r="C7" s="136" t="s">
        <v>263</v>
      </c>
      <c r="D7" s="137"/>
      <c r="E7" s="138"/>
      <c r="F7" s="138"/>
      <c r="G7" s="139"/>
      <c r="H7" s="140"/>
      <c r="I7" s="140"/>
      <c r="O7" s="141">
        <v>1</v>
      </c>
    </row>
    <row r="8" spans="1:104" ht="15.75">
      <c r="A8" s="178"/>
      <c r="B8" s="135"/>
      <c r="C8" s="176" t="s">
        <v>437</v>
      </c>
      <c r="D8" s="137"/>
      <c r="E8" s="138"/>
      <c r="F8" s="174"/>
      <c r="G8" s="139"/>
      <c r="H8" s="140"/>
      <c r="I8" s="140"/>
      <c r="O8" s="141"/>
    </row>
    <row r="9" spans="1:104">
      <c r="A9" s="179">
        <v>1</v>
      </c>
      <c r="B9" s="192" t="s">
        <v>264</v>
      </c>
      <c r="C9" s="182" t="s">
        <v>439</v>
      </c>
      <c r="D9" s="170" t="s">
        <v>86</v>
      </c>
      <c r="E9" s="170">
        <v>1</v>
      </c>
      <c r="F9" s="195"/>
      <c r="G9" s="196">
        <f>E9*F9</f>
        <v>0</v>
      </c>
      <c r="O9" s="141">
        <v>2</v>
      </c>
      <c r="AA9" s="114">
        <v>12</v>
      </c>
      <c r="AB9" s="114">
        <v>0</v>
      </c>
      <c r="AC9" s="114">
        <v>1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3.1539999999999999E-2</v>
      </c>
    </row>
    <row r="10" spans="1:104">
      <c r="A10" s="179"/>
      <c r="B10" s="192"/>
      <c r="C10" s="182" t="s">
        <v>442</v>
      </c>
      <c r="D10" s="170"/>
      <c r="E10" s="170"/>
      <c r="F10" s="195"/>
      <c r="G10" s="196">
        <f t="shared" ref="G10:G74" si="0">E10*F10</f>
        <v>0</v>
      </c>
      <c r="O10" s="141"/>
    </row>
    <row r="11" spans="1:104">
      <c r="A11" s="180"/>
      <c r="B11" s="192"/>
      <c r="C11" s="171" t="s">
        <v>441</v>
      </c>
      <c r="D11" s="170"/>
      <c r="E11" s="170"/>
      <c r="F11" s="195"/>
      <c r="G11" s="196">
        <f t="shared" si="0"/>
        <v>0</v>
      </c>
      <c r="O11" s="141">
        <v>2</v>
      </c>
      <c r="AA11" s="114">
        <v>12</v>
      </c>
      <c r="AB11" s="114">
        <v>0</v>
      </c>
      <c r="AC11" s="114">
        <v>2</v>
      </c>
      <c r="AZ11" s="114">
        <v>1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2.8459999999999999E-2</v>
      </c>
    </row>
    <row r="12" spans="1:104">
      <c r="A12" s="180">
        <v>2</v>
      </c>
      <c r="B12" s="192" t="s">
        <v>446</v>
      </c>
      <c r="C12" s="183" t="s">
        <v>440</v>
      </c>
      <c r="D12" s="170" t="s">
        <v>86</v>
      </c>
      <c r="E12" s="170">
        <v>1</v>
      </c>
      <c r="F12" s="195"/>
      <c r="G12" s="196">
        <f t="shared" si="0"/>
        <v>0</v>
      </c>
      <c r="O12" s="141"/>
    </row>
    <row r="13" spans="1:104">
      <c r="A13" s="180">
        <v>3</v>
      </c>
      <c r="B13" s="192" t="s">
        <v>447</v>
      </c>
      <c r="C13" s="184" t="s">
        <v>415</v>
      </c>
      <c r="D13" s="170" t="s">
        <v>86</v>
      </c>
      <c r="E13" s="170">
        <v>1</v>
      </c>
      <c r="F13" s="195"/>
      <c r="G13" s="196">
        <f t="shared" si="0"/>
        <v>0</v>
      </c>
      <c r="O13" s="141">
        <v>4</v>
      </c>
      <c r="BA13" s="153">
        <f>SUM(BA7:BA11)</f>
        <v>0</v>
      </c>
      <c r="BB13" s="153">
        <f>SUM(BB7:BB11)</f>
        <v>0</v>
      </c>
      <c r="BC13" s="153">
        <f>SUM(BC7:BC11)</f>
        <v>0</v>
      </c>
      <c r="BD13" s="153">
        <f>SUM(BD7:BD11)</f>
        <v>0</v>
      </c>
      <c r="BE13" s="153">
        <f>SUM(BE7:BE11)</f>
        <v>0</v>
      </c>
    </row>
    <row r="14" spans="1:104">
      <c r="A14" s="180"/>
      <c r="B14" s="192"/>
      <c r="C14" s="183" t="s">
        <v>414</v>
      </c>
      <c r="D14" s="170"/>
      <c r="E14" s="170"/>
      <c r="F14" s="195"/>
      <c r="G14" s="196">
        <f t="shared" si="0"/>
        <v>0</v>
      </c>
      <c r="H14" s="140"/>
      <c r="I14" s="140"/>
      <c r="O14" s="141">
        <v>1</v>
      </c>
    </row>
    <row r="15" spans="1:104">
      <c r="A15" s="180">
        <v>4</v>
      </c>
      <c r="B15" s="192" t="s">
        <v>448</v>
      </c>
      <c r="C15" s="182" t="s">
        <v>416</v>
      </c>
      <c r="D15" s="170" t="s">
        <v>113</v>
      </c>
      <c r="E15" s="170">
        <v>20</v>
      </c>
      <c r="F15" s="195"/>
      <c r="G15" s="196">
        <f t="shared" si="0"/>
        <v>0</v>
      </c>
      <c r="O15" s="141">
        <v>2</v>
      </c>
      <c r="AA15" s="114">
        <v>12</v>
      </c>
      <c r="AB15" s="114">
        <v>0</v>
      </c>
      <c r="AC15" s="114">
        <v>3</v>
      </c>
      <c r="AZ15" s="114">
        <v>1</v>
      </c>
      <c r="BA15" s="114">
        <f t="shared" ref="BA15:BA22" si="1">IF(AZ15=1,G15,0)</f>
        <v>0</v>
      </c>
      <c r="BB15" s="114">
        <f t="shared" ref="BB15:BB22" si="2">IF(AZ15=2,G15,0)</f>
        <v>0</v>
      </c>
      <c r="BC15" s="114">
        <f t="shared" ref="BC15:BC22" si="3">IF(AZ15=3,G15,0)</f>
        <v>0</v>
      </c>
      <c r="BD15" s="114">
        <f t="shared" ref="BD15:BD22" si="4">IF(AZ15=4,G15,0)</f>
        <v>0</v>
      </c>
      <c r="BE15" s="114">
        <f t="shared" ref="BE15:BE22" si="5">IF(AZ15=5,G15,0)</f>
        <v>0</v>
      </c>
      <c r="CZ15" s="114">
        <v>0</v>
      </c>
    </row>
    <row r="16" spans="1:104">
      <c r="A16" s="180">
        <v>5</v>
      </c>
      <c r="B16" s="192" t="s">
        <v>449</v>
      </c>
      <c r="C16" s="183" t="s">
        <v>413</v>
      </c>
      <c r="D16" s="170" t="s">
        <v>68</v>
      </c>
      <c r="E16" s="170">
        <v>4</v>
      </c>
      <c r="F16" s="195"/>
      <c r="G16" s="196">
        <f t="shared" si="0"/>
        <v>0</v>
      </c>
      <c r="O16" s="141">
        <v>2</v>
      </c>
      <c r="AA16" s="114">
        <v>12</v>
      </c>
      <c r="AB16" s="114">
        <v>0</v>
      </c>
      <c r="AC16" s="114">
        <v>4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80">
        <v>6</v>
      </c>
      <c r="B17" s="192" t="s">
        <v>450</v>
      </c>
      <c r="C17" s="183" t="s">
        <v>412</v>
      </c>
      <c r="D17" s="170" t="s">
        <v>68</v>
      </c>
      <c r="E17" s="170">
        <v>3</v>
      </c>
      <c r="F17" s="195"/>
      <c r="G17" s="196">
        <f t="shared" si="0"/>
        <v>0</v>
      </c>
      <c r="O17" s="141">
        <v>2</v>
      </c>
      <c r="AA17" s="114">
        <v>12</v>
      </c>
      <c r="AB17" s="114">
        <v>0</v>
      </c>
      <c r="AC17" s="114">
        <v>5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80"/>
      <c r="B18" s="192" t="s">
        <v>451</v>
      </c>
      <c r="C18" s="185" t="s">
        <v>411</v>
      </c>
      <c r="D18" s="170"/>
      <c r="E18" s="170"/>
      <c r="F18" s="195"/>
      <c r="G18" s="196">
        <f t="shared" si="0"/>
        <v>0</v>
      </c>
      <c r="O18" s="141">
        <v>2</v>
      </c>
      <c r="AA18" s="114">
        <v>12</v>
      </c>
      <c r="AB18" s="114">
        <v>0</v>
      </c>
      <c r="AC18" s="114">
        <v>6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80">
        <v>7</v>
      </c>
      <c r="B19" s="192" t="s">
        <v>304</v>
      </c>
      <c r="C19" s="185" t="s">
        <v>468</v>
      </c>
      <c r="D19" s="170" t="s">
        <v>86</v>
      </c>
      <c r="E19" s="170">
        <v>1</v>
      </c>
      <c r="F19" s="195"/>
      <c r="G19" s="196">
        <f t="shared" si="0"/>
        <v>0</v>
      </c>
      <c r="O19" s="141">
        <v>2</v>
      </c>
      <c r="AA19" s="114">
        <v>12</v>
      </c>
      <c r="AB19" s="114">
        <v>0</v>
      </c>
      <c r="AC19" s="114">
        <v>7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80"/>
      <c r="B20" s="192"/>
      <c r="C20" s="173" t="s">
        <v>470</v>
      </c>
      <c r="D20" s="170"/>
      <c r="E20" s="170"/>
      <c r="F20" s="195"/>
      <c r="G20" s="196">
        <f t="shared" si="0"/>
        <v>0</v>
      </c>
      <c r="O20" s="141">
        <v>2</v>
      </c>
      <c r="AA20" s="114">
        <v>12</v>
      </c>
      <c r="AB20" s="114">
        <v>0</v>
      </c>
      <c r="AC20" s="114">
        <v>8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80">
        <v>8</v>
      </c>
      <c r="B21" s="192" t="s">
        <v>452</v>
      </c>
      <c r="C21" s="173" t="s">
        <v>469</v>
      </c>
      <c r="D21" s="170" t="s">
        <v>68</v>
      </c>
      <c r="E21" s="170">
        <v>2</v>
      </c>
      <c r="F21" s="195"/>
      <c r="G21" s="196">
        <f t="shared" si="0"/>
        <v>0</v>
      </c>
      <c r="O21" s="141"/>
    </row>
    <row r="22" spans="1:104">
      <c r="A22" s="180"/>
      <c r="B22" s="192"/>
      <c r="C22" s="173" t="s">
        <v>417</v>
      </c>
      <c r="D22" s="170"/>
      <c r="E22" s="170"/>
      <c r="F22" s="195"/>
      <c r="G22" s="196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>
      <c r="A23" s="180"/>
      <c r="B23" s="192"/>
      <c r="C23" s="173" t="s">
        <v>418</v>
      </c>
      <c r="D23" s="170"/>
      <c r="E23" s="170"/>
      <c r="F23" s="195"/>
      <c r="G23" s="196">
        <f t="shared" si="0"/>
        <v>0</v>
      </c>
      <c r="O23" s="141">
        <v>4</v>
      </c>
      <c r="BA23" s="153">
        <f>SUM(BA14:BA22)</f>
        <v>0</v>
      </c>
      <c r="BB23" s="153">
        <f>SUM(BB14:BB22)</f>
        <v>0</v>
      </c>
      <c r="BC23" s="153">
        <f>SUM(BC14:BC22)</f>
        <v>0</v>
      </c>
      <c r="BD23" s="153">
        <f>SUM(BD14:BD22)</f>
        <v>0</v>
      </c>
      <c r="BE23" s="153">
        <f>SUM(BE14:BE22)</f>
        <v>0</v>
      </c>
    </row>
    <row r="24" spans="1:104">
      <c r="A24" s="180">
        <v>9</v>
      </c>
      <c r="B24" s="192" t="s">
        <v>453</v>
      </c>
      <c r="C24" s="173" t="s">
        <v>419</v>
      </c>
      <c r="D24" s="170" t="s">
        <v>68</v>
      </c>
      <c r="E24" s="170">
        <v>1</v>
      </c>
      <c r="F24" s="195"/>
      <c r="G24" s="196">
        <f t="shared" si="0"/>
        <v>0</v>
      </c>
      <c r="H24" s="140"/>
      <c r="I24" s="140"/>
      <c r="O24" s="141">
        <v>1</v>
      </c>
    </row>
    <row r="25" spans="1:104">
      <c r="A25" s="180">
        <v>10</v>
      </c>
      <c r="B25" s="192" t="s">
        <v>454</v>
      </c>
      <c r="C25" s="171" t="s">
        <v>410</v>
      </c>
      <c r="D25" s="170" t="s">
        <v>68</v>
      </c>
      <c r="E25" s="170">
        <v>7</v>
      </c>
      <c r="F25" s="195"/>
      <c r="G25" s="196">
        <f t="shared" si="0"/>
        <v>0</v>
      </c>
      <c r="O25" s="141">
        <v>2</v>
      </c>
      <c r="AA25" s="114">
        <v>12</v>
      </c>
      <c r="AB25" s="114">
        <v>0</v>
      </c>
      <c r="AC25" s="114">
        <v>10</v>
      </c>
      <c r="AZ25" s="114">
        <v>1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80">
        <v>11</v>
      </c>
      <c r="B26" s="192" t="s">
        <v>455</v>
      </c>
      <c r="C26" s="171" t="s">
        <v>409</v>
      </c>
      <c r="D26" s="170" t="s">
        <v>68</v>
      </c>
      <c r="E26" s="170">
        <v>3</v>
      </c>
      <c r="F26" s="195"/>
      <c r="G26" s="196">
        <f t="shared" si="0"/>
        <v>0</v>
      </c>
      <c r="O26" s="141">
        <v>4</v>
      </c>
      <c r="BA26" s="153">
        <f>SUM(BA24:BA25)</f>
        <v>0</v>
      </c>
      <c r="BB26" s="153">
        <f>SUM(BB24:BB25)</f>
        <v>0</v>
      </c>
      <c r="BC26" s="153">
        <f>SUM(BC24:BC25)</f>
        <v>0</v>
      </c>
      <c r="BD26" s="153">
        <f>SUM(BD24:BD25)</f>
        <v>0</v>
      </c>
      <c r="BE26" s="153">
        <f>SUM(BE24:BE25)</f>
        <v>0</v>
      </c>
    </row>
    <row r="27" spans="1:104">
      <c r="A27" s="180">
        <v>12</v>
      </c>
      <c r="B27" s="192" t="s">
        <v>456</v>
      </c>
      <c r="C27" s="171" t="s">
        <v>420</v>
      </c>
      <c r="D27" s="170" t="s">
        <v>68</v>
      </c>
      <c r="E27" s="170">
        <v>1</v>
      </c>
      <c r="F27" s="195"/>
      <c r="G27" s="196">
        <f t="shared" si="0"/>
        <v>0</v>
      </c>
      <c r="H27" s="140"/>
      <c r="I27" s="140"/>
      <c r="O27" s="141">
        <v>1</v>
      </c>
    </row>
    <row r="28" spans="1:104">
      <c r="A28" s="180">
        <v>13</v>
      </c>
      <c r="B28" s="192" t="s">
        <v>457</v>
      </c>
      <c r="C28" s="171" t="s">
        <v>421</v>
      </c>
      <c r="D28" s="170" t="s">
        <v>68</v>
      </c>
      <c r="E28" s="170">
        <v>5</v>
      </c>
      <c r="F28" s="195"/>
      <c r="G28" s="196">
        <f t="shared" si="0"/>
        <v>0</v>
      </c>
      <c r="O28" s="141">
        <v>2</v>
      </c>
      <c r="AA28" s="114">
        <v>12</v>
      </c>
      <c r="AB28" s="114">
        <v>0</v>
      </c>
      <c r="AC28" s="114">
        <v>11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>
      <c r="A29" s="180">
        <v>14</v>
      </c>
      <c r="B29" s="192" t="s">
        <v>458</v>
      </c>
      <c r="C29" s="171" t="s">
        <v>422</v>
      </c>
      <c r="D29" s="170" t="s">
        <v>68</v>
      </c>
      <c r="E29" s="170">
        <v>2</v>
      </c>
      <c r="F29" s="195"/>
      <c r="G29" s="196">
        <f t="shared" si="0"/>
        <v>0</v>
      </c>
      <c r="O29" s="141">
        <v>2</v>
      </c>
      <c r="AA29" s="114">
        <v>12</v>
      </c>
      <c r="AB29" s="114">
        <v>0</v>
      </c>
      <c r="AC29" s="114">
        <v>12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>
      <c r="A30" s="180">
        <v>15</v>
      </c>
      <c r="B30" s="192" t="s">
        <v>459</v>
      </c>
      <c r="C30" s="171" t="s">
        <v>423</v>
      </c>
      <c r="D30" s="170" t="s">
        <v>68</v>
      </c>
      <c r="E30" s="170">
        <v>1</v>
      </c>
      <c r="F30" s="195"/>
      <c r="G30" s="196">
        <f t="shared" si="0"/>
        <v>0</v>
      </c>
      <c r="O30" s="141">
        <v>2</v>
      </c>
      <c r="AA30" s="114">
        <v>12</v>
      </c>
      <c r="AB30" s="114">
        <v>0</v>
      </c>
      <c r="AC30" s="114">
        <v>13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80">
        <v>16</v>
      </c>
      <c r="B31" s="192" t="s">
        <v>460</v>
      </c>
      <c r="C31" s="171" t="s">
        <v>421</v>
      </c>
      <c r="D31" s="170" t="s">
        <v>68</v>
      </c>
      <c r="E31" s="170">
        <v>1</v>
      </c>
      <c r="F31" s="195"/>
      <c r="G31" s="196">
        <f t="shared" si="0"/>
        <v>0</v>
      </c>
      <c r="O31" s="141">
        <v>4</v>
      </c>
      <c r="BA31" s="153">
        <f>SUM(BA27:BA30)</f>
        <v>0</v>
      </c>
      <c r="BB31" s="153">
        <f>SUM(BB27:BB30)</f>
        <v>0</v>
      </c>
      <c r="BC31" s="153">
        <f>SUM(BC27:BC30)</f>
        <v>0</v>
      </c>
      <c r="BD31" s="153">
        <f>SUM(BD27:BD30)</f>
        <v>0</v>
      </c>
      <c r="BE31" s="153">
        <f>SUM(BE27:BE30)</f>
        <v>0</v>
      </c>
    </row>
    <row r="32" spans="1:104">
      <c r="A32" s="180">
        <v>17</v>
      </c>
      <c r="B32" s="192" t="s">
        <v>461</v>
      </c>
      <c r="C32" s="173" t="s">
        <v>424</v>
      </c>
      <c r="D32" s="170" t="s">
        <v>68</v>
      </c>
      <c r="E32" s="170">
        <v>1</v>
      </c>
      <c r="F32" s="195"/>
      <c r="G32" s="196">
        <f t="shared" si="0"/>
        <v>0</v>
      </c>
      <c r="H32" s="140"/>
      <c r="I32" s="140"/>
      <c r="O32" s="141">
        <v>1</v>
      </c>
    </row>
    <row r="33" spans="1:104">
      <c r="A33" s="180">
        <v>18</v>
      </c>
      <c r="B33" s="192" t="s">
        <v>462</v>
      </c>
      <c r="C33" s="171" t="s">
        <v>421</v>
      </c>
      <c r="D33" s="170" t="s">
        <v>68</v>
      </c>
      <c r="E33" s="170">
        <v>1</v>
      </c>
      <c r="F33" s="195"/>
      <c r="G33" s="196">
        <f t="shared" si="0"/>
        <v>0</v>
      </c>
      <c r="O33" s="141">
        <v>2</v>
      </c>
      <c r="AA33" s="114">
        <v>12</v>
      </c>
      <c r="AB33" s="114">
        <v>0</v>
      </c>
      <c r="AC33" s="114">
        <v>14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1.47E-3</v>
      </c>
    </row>
    <row r="34" spans="1:104">
      <c r="A34" s="180">
        <v>19</v>
      </c>
      <c r="B34" s="192" t="s">
        <v>463</v>
      </c>
      <c r="C34" s="171" t="s">
        <v>404</v>
      </c>
      <c r="D34" s="170" t="s">
        <v>68</v>
      </c>
      <c r="E34" s="170">
        <v>1</v>
      </c>
      <c r="F34" s="195"/>
      <c r="G34" s="196">
        <f t="shared" si="0"/>
        <v>0</v>
      </c>
      <c r="O34" s="141">
        <v>2</v>
      </c>
      <c r="AA34" s="114">
        <v>12</v>
      </c>
      <c r="AB34" s="114">
        <v>0</v>
      </c>
      <c r="AC34" s="114">
        <v>15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>
      <c r="A35" s="180">
        <v>20</v>
      </c>
      <c r="B35" s="192" t="s">
        <v>464</v>
      </c>
      <c r="C35" s="171" t="s">
        <v>403</v>
      </c>
      <c r="D35" s="170" t="s">
        <v>68</v>
      </c>
      <c r="E35" s="170">
        <v>5</v>
      </c>
      <c r="F35" s="195"/>
      <c r="G35" s="196">
        <f t="shared" si="0"/>
        <v>0</v>
      </c>
      <c r="O35" s="141">
        <v>4</v>
      </c>
      <c r="BA35" s="153">
        <f>SUM(BA32:BA34)</f>
        <v>0</v>
      </c>
      <c r="BB35" s="153">
        <f>SUM(BB32:BB34)</f>
        <v>0</v>
      </c>
      <c r="BC35" s="153">
        <f>SUM(BC32:BC34)</f>
        <v>0</v>
      </c>
      <c r="BD35" s="153">
        <f>SUM(BD32:BD34)</f>
        <v>0</v>
      </c>
      <c r="BE35" s="153">
        <f>SUM(BE32:BE34)</f>
        <v>0</v>
      </c>
    </row>
    <row r="36" spans="1:104">
      <c r="A36" s="180">
        <v>21</v>
      </c>
      <c r="B36" s="192" t="s">
        <v>465</v>
      </c>
      <c r="C36" s="171" t="s">
        <v>402</v>
      </c>
      <c r="D36" s="170" t="s">
        <v>68</v>
      </c>
      <c r="E36" s="170">
        <v>1</v>
      </c>
      <c r="F36" s="195"/>
      <c r="G36" s="196">
        <f t="shared" si="0"/>
        <v>0</v>
      </c>
      <c r="H36" s="140"/>
      <c r="I36" s="140"/>
      <c r="O36" s="141">
        <v>1</v>
      </c>
    </row>
    <row r="37" spans="1:104">
      <c r="A37" s="181">
        <v>22</v>
      </c>
      <c r="B37" s="191">
        <v>734115</v>
      </c>
      <c r="C37" s="171" t="s">
        <v>401</v>
      </c>
      <c r="D37" s="170"/>
      <c r="E37" s="170"/>
      <c r="F37" s="197"/>
      <c r="G37" s="196">
        <f t="shared" si="0"/>
        <v>0</v>
      </c>
    </row>
    <row r="38" spans="1:104">
      <c r="A38" s="181">
        <v>23</v>
      </c>
      <c r="B38" s="191">
        <v>783101</v>
      </c>
      <c r="C38" s="183" t="s">
        <v>425</v>
      </c>
      <c r="D38" s="170" t="s">
        <v>113</v>
      </c>
      <c r="E38" s="170">
        <v>16</v>
      </c>
      <c r="F38" s="197"/>
      <c r="G38" s="196">
        <f t="shared" si="0"/>
        <v>0</v>
      </c>
    </row>
    <row r="39" spans="1:104">
      <c r="A39" s="181">
        <v>24</v>
      </c>
      <c r="B39" s="191">
        <v>783102</v>
      </c>
      <c r="C39" s="183" t="s">
        <v>426</v>
      </c>
      <c r="D39" s="170" t="s">
        <v>113</v>
      </c>
      <c r="E39" s="170">
        <v>4</v>
      </c>
      <c r="F39" s="197"/>
      <c r="G39" s="196">
        <f t="shared" si="0"/>
        <v>0</v>
      </c>
    </row>
    <row r="40" spans="1:104">
      <c r="A40" s="181">
        <v>25</v>
      </c>
      <c r="B40" s="191">
        <v>713411</v>
      </c>
      <c r="C40" s="171" t="s">
        <v>427</v>
      </c>
      <c r="D40" s="170" t="s">
        <v>113</v>
      </c>
      <c r="E40" s="170">
        <v>16</v>
      </c>
      <c r="F40" s="197"/>
      <c r="G40" s="196">
        <f t="shared" si="0"/>
        <v>0</v>
      </c>
    </row>
    <row r="41" spans="1:104">
      <c r="A41" s="181">
        <v>26</v>
      </c>
      <c r="B41" s="191">
        <v>733305</v>
      </c>
      <c r="C41" s="183" t="s">
        <v>400</v>
      </c>
      <c r="D41" s="172" t="s">
        <v>86</v>
      </c>
      <c r="E41" s="170">
        <v>1</v>
      </c>
      <c r="F41" s="197"/>
      <c r="G41" s="196">
        <f t="shared" si="0"/>
        <v>0</v>
      </c>
    </row>
    <row r="42" spans="1:104">
      <c r="A42" s="181">
        <v>27</v>
      </c>
      <c r="B42" s="191">
        <v>733306</v>
      </c>
      <c r="C42" s="171" t="s">
        <v>399</v>
      </c>
      <c r="D42" s="170" t="s">
        <v>86</v>
      </c>
      <c r="E42" s="170">
        <v>1</v>
      </c>
      <c r="F42" s="200"/>
      <c r="G42" s="196">
        <f t="shared" si="0"/>
        <v>0</v>
      </c>
    </row>
    <row r="43" spans="1:104">
      <c r="A43" s="181">
        <v>28</v>
      </c>
      <c r="B43" s="191">
        <v>727101</v>
      </c>
      <c r="C43" s="171" t="s">
        <v>398</v>
      </c>
      <c r="D43" s="170" t="s">
        <v>86</v>
      </c>
      <c r="E43" s="170">
        <v>1</v>
      </c>
      <c r="F43" s="200"/>
      <c r="G43" s="196">
        <f t="shared" si="0"/>
        <v>0</v>
      </c>
    </row>
    <row r="44" spans="1:104">
      <c r="A44" s="169"/>
      <c r="B44" s="169"/>
      <c r="C44" s="177"/>
      <c r="D44" s="175"/>
      <c r="E44" s="175"/>
      <c r="F44" s="197"/>
      <c r="G44" s="196">
        <f t="shared" si="0"/>
        <v>0</v>
      </c>
    </row>
    <row r="45" spans="1:104" ht="15.75">
      <c r="A45" s="169"/>
      <c r="B45" s="169"/>
      <c r="C45" s="176" t="s">
        <v>438</v>
      </c>
      <c r="D45" s="175"/>
      <c r="E45" s="175"/>
      <c r="F45" s="197"/>
      <c r="G45" s="196">
        <f t="shared" si="0"/>
        <v>0</v>
      </c>
    </row>
    <row r="46" spans="1:104">
      <c r="A46" s="186"/>
      <c r="B46" s="186"/>
      <c r="C46" s="171" t="s">
        <v>444</v>
      </c>
      <c r="D46" s="170"/>
      <c r="E46" s="170"/>
      <c r="F46" s="197"/>
      <c r="G46" s="196">
        <f t="shared" si="0"/>
        <v>0</v>
      </c>
    </row>
    <row r="47" spans="1:104">
      <c r="A47" s="186">
        <v>30</v>
      </c>
      <c r="B47" s="193">
        <v>732303</v>
      </c>
      <c r="C47" s="171" t="s">
        <v>443</v>
      </c>
      <c r="D47" s="170" t="s">
        <v>86</v>
      </c>
      <c r="E47" s="170">
        <v>1</v>
      </c>
      <c r="F47" s="200"/>
      <c r="G47" s="196">
        <f>E47*F47</f>
        <v>0</v>
      </c>
    </row>
    <row r="48" spans="1:104">
      <c r="A48" s="186">
        <v>31</v>
      </c>
      <c r="B48" s="193">
        <v>732304</v>
      </c>
      <c r="C48" s="171" t="s">
        <v>428</v>
      </c>
      <c r="D48" s="170" t="s">
        <v>86</v>
      </c>
      <c r="E48" s="170">
        <v>1</v>
      </c>
      <c r="F48" s="200"/>
      <c r="G48" s="196">
        <f t="shared" si="0"/>
        <v>0</v>
      </c>
    </row>
    <row r="49" spans="1:7">
      <c r="A49" s="186">
        <v>32</v>
      </c>
      <c r="B49" s="193">
        <v>732305</v>
      </c>
      <c r="C49" s="184" t="s">
        <v>429</v>
      </c>
      <c r="D49" s="170" t="s">
        <v>86</v>
      </c>
      <c r="E49" s="170">
        <v>1</v>
      </c>
      <c r="F49" s="200"/>
      <c r="G49" s="196">
        <f t="shared" si="0"/>
        <v>0</v>
      </c>
    </row>
    <row r="50" spans="1:7">
      <c r="A50" s="186"/>
      <c r="B50" s="193"/>
      <c r="C50" s="183" t="s">
        <v>414</v>
      </c>
      <c r="D50" s="170"/>
      <c r="E50" s="170"/>
      <c r="F50" s="197"/>
      <c r="G50" s="196">
        <f t="shared" si="0"/>
        <v>0</v>
      </c>
    </row>
    <row r="51" spans="1:7">
      <c r="A51" s="186">
        <v>33</v>
      </c>
      <c r="B51" s="193">
        <v>733307</v>
      </c>
      <c r="C51" s="182" t="s">
        <v>430</v>
      </c>
      <c r="D51" s="170" t="s">
        <v>113</v>
      </c>
      <c r="E51" s="170">
        <v>54</v>
      </c>
      <c r="F51" s="197"/>
      <c r="G51" s="196">
        <f t="shared" si="0"/>
        <v>0</v>
      </c>
    </row>
    <row r="52" spans="1:7">
      <c r="A52" s="186">
        <v>34</v>
      </c>
      <c r="B52" s="193">
        <v>733308</v>
      </c>
      <c r="C52" s="183" t="s">
        <v>413</v>
      </c>
      <c r="D52" s="170" t="s">
        <v>68</v>
      </c>
      <c r="E52" s="170">
        <v>6</v>
      </c>
      <c r="F52" s="197"/>
      <c r="G52" s="196">
        <f t="shared" si="0"/>
        <v>0</v>
      </c>
    </row>
    <row r="53" spans="1:7">
      <c r="A53" s="186">
        <v>35</v>
      </c>
      <c r="B53" s="193">
        <v>733309</v>
      </c>
      <c r="C53" s="183" t="s">
        <v>412</v>
      </c>
      <c r="D53" s="170" t="s">
        <v>68</v>
      </c>
      <c r="E53" s="170">
        <v>2</v>
      </c>
      <c r="F53" s="197"/>
      <c r="G53" s="196">
        <f t="shared" si="0"/>
        <v>0</v>
      </c>
    </row>
    <row r="54" spans="1:7">
      <c r="A54" s="186">
        <v>36</v>
      </c>
      <c r="B54" s="193">
        <v>733310</v>
      </c>
      <c r="C54" s="185" t="s">
        <v>411</v>
      </c>
      <c r="D54" s="170"/>
      <c r="E54" s="170"/>
      <c r="F54" s="197"/>
      <c r="G54" s="196">
        <f t="shared" si="0"/>
        <v>0</v>
      </c>
    </row>
    <row r="55" spans="1:7">
      <c r="A55" s="186">
        <v>37</v>
      </c>
      <c r="B55" s="194" t="s">
        <v>466</v>
      </c>
      <c r="C55" s="185" t="s">
        <v>471</v>
      </c>
      <c r="D55" s="170" t="s">
        <v>86</v>
      </c>
      <c r="E55" s="170">
        <v>1</v>
      </c>
      <c r="F55" s="197"/>
      <c r="G55" s="196">
        <f t="shared" si="0"/>
        <v>0</v>
      </c>
    </row>
    <row r="56" spans="1:7">
      <c r="A56" s="186">
        <v>38</v>
      </c>
      <c r="B56" s="193">
        <v>734116</v>
      </c>
      <c r="C56" s="173" t="s">
        <v>431</v>
      </c>
      <c r="D56" s="170" t="s">
        <v>68</v>
      </c>
      <c r="E56" s="170">
        <v>1</v>
      </c>
      <c r="F56" s="197"/>
      <c r="G56" s="196">
        <f t="shared" si="0"/>
        <v>0</v>
      </c>
    </row>
    <row r="57" spans="1:7">
      <c r="A57" s="186">
        <v>39</v>
      </c>
      <c r="B57" s="193">
        <v>734117</v>
      </c>
      <c r="C57" s="171" t="s">
        <v>432</v>
      </c>
      <c r="D57" s="170" t="s">
        <v>68</v>
      </c>
      <c r="E57" s="170">
        <v>1</v>
      </c>
      <c r="F57" s="197"/>
      <c r="G57" s="196">
        <f t="shared" si="0"/>
        <v>0</v>
      </c>
    </row>
    <row r="58" spans="1:7">
      <c r="A58" s="186">
        <v>40</v>
      </c>
      <c r="B58" s="193">
        <v>734118</v>
      </c>
      <c r="C58" s="171" t="s">
        <v>433</v>
      </c>
      <c r="D58" s="170" t="s">
        <v>68</v>
      </c>
      <c r="E58" s="170">
        <v>1</v>
      </c>
      <c r="F58" s="197"/>
      <c r="G58" s="196">
        <f t="shared" si="0"/>
        <v>0</v>
      </c>
    </row>
    <row r="59" spans="1:7">
      <c r="A59" s="186"/>
      <c r="B59" s="193"/>
      <c r="C59" s="173" t="s">
        <v>417</v>
      </c>
      <c r="D59" s="170"/>
      <c r="E59" s="170"/>
      <c r="F59" s="197"/>
      <c r="G59" s="196">
        <f t="shared" si="0"/>
        <v>0</v>
      </c>
    </row>
    <row r="60" spans="1:7">
      <c r="A60" s="186"/>
      <c r="B60" s="186"/>
      <c r="C60" s="173" t="s">
        <v>418</v>
      </c>
      <c r="D60" s="170"/>
      <c r="E60" s="170"/>
      <c r="F60" s="197"/>
      <c r="G60" s="196">
        <f t="shared" si="0"/>
        <v>0</v>
      </c>
    </row>
    <row r="61" spans="1:7">
      <c r="A61" s="186">
        <v>41</v>
      </c>
      <c r="B61" s="193">
        <v>734119</v>
      </c>
      <c r="C61" s="173" t="s">
        <v>434</v>
      </c>
      <c r="D61" s="170" t="s">
        <v>68</v>
      </c>
      <c r="E61" s="170">
        <v>1</v>
      </c>
      <c r="F61" s="197"/>
      <c r="G61" s="196">
        <f t="shared" si="0"/>
        <v>0</v>
      </c>
    </row>
    <row r="62" spans="1:7">
      <c r="A62" s="186">
        <v>42</v>
      </c>
      <c r="B62" s="193">
        <v>734120</v>
      </c>
      <c r="C62" s="171" t="s">
        <v>410</v>
      </c>
      <c r="D62" s="170" t="s">
        <v>68</v>
      </c>
      <c r="E62" s="170">
        <v>9</v>
      </c>
      <c r="F62" s="197"/>
      <c r="G62" s="196">
        <f t="shared" si="0"/>
        <v>0</v>
      </c>
    </row>
    <row r="63" spans="1:7">
      <c r="A63" s="186">
        <v>43</v>
      </c>
      <c r="B63" s="193">
        <v>734121</v>
      </c>
      <c r="C63" s="171" t="s">
        <v>409</v>
      </c>
      <c r="D63" s="170" t="s">
        <v>68</v>
      </c>
      <c r="E63" s="170">
        <v>6</v>
      </c>
      <c r="F63" s="197"/>
      <c r="G63" s="196">
        <f t="shared" si="0"/>
        <v>0</v>
      </c>
    </row>
    <row r="64" spans="1:7">
      <c r="A64" s="186">
        <v>44</v>
      </c>
      <c r="B64" s="193">
        <v>734122</v>
      </c>
      <c r="C64" s="171" t="s">
        <v>408</v>
      </c>
      <c r="D64" s="170" t="s">
        <v>68</v>
      </c>
      <c r="E64" s="170">
        <v>6</v>
      </c>
      <c r="F64" s="197"/>
      <c r="G64" s="196">
        <f t="shared" si="0"/>
        <v>0</v>
      </c>
    </row>
    <row r="65" spans="1:7">
      <c r="A65" s="186">
        <v>45</v>
      </c>
      <c r="B65" s="193">
        <v>734123</v>
      </c>
      <c r="C65" s="171" t="s">
        <v>405</v>
      </c>
      <c r="D65" s="170" t="s">
        <v>68</v>
      </c>
      <c r="E65" s="170">
        <v>3</v>
      </c>
      <c r="F65" s="197"/>
      <c r="G65" s="196">
        <f t="shared" si="0"/>
        <v>0</v>
      </c>
    </row>
    <row r="66" spans="1:7">
      <c r="A66" s="186">
        <v>46</v>
      </c>
      <c r="B66" s="193">
        <v>734124</v>
      </c>
      <c r="C66" s="171" t="s">
        <v>422</v>
      </c>
      <c r="D66" s="170" t="s">
        <v>68</v>
      </c>
      <c r="E66" s="170">
        <v>1</v>
      </c>
      <c r="F66" s="197"/>
      <c r="G66" s="196">
        <f t="shared" si="0"/>
        <v>0</v>
      </c>
    </row>
    <row r="67" spans="1:7">
      <c r="A67" s="186">
        <v>47</v>
      </c>
      <c r="B67" s="193">
        <v>734125</v>
      </c>
      <c r="C67" s="171" t="s">
        <v>405</v>
      </c>
      <c r="D67" s="170" t="s">
        <v>68</v>
      </c>
      <c r="E67" s="170">
        <v>2</v>
      </c>
      <c r="F67" s="197"/>
      <c r="G67" s="196">
        <f t="shared" si="0"/>
        <v>0</v>
      </c>
    </row>
    <row r="68" spans="1:7">
      <c r="A68" s="186">
        <v>48</v>
      </c>
      <c r="B68" s="193">
        <v>734126</v>
      </c>
      <c r="C68" s="171" t="s">
        <v>407</v>
      </c>
      <c r="D68" s="170" t="s">
        <v>68</v>
      </c>
      <c r="E68" s="170">
        <v>2</v>
      </c>
      <c r="F68" s="197"/>
      <c r="G68" s="196">
        <f t="shared" si="0"/>
        <v>0</v>
      </c>
    </row>
    <row r="69" spans="1:7">
      <c r="A69" s="186">
        <v>49</v>
      </c>
      <c r="B69" s="193">
        <v>734127</v>
      </c>
      <c r="C69" s="171" t="s">
        <v>405</v>
      </c>
      <c r="D69" s="170" t="s">
        <v>68</v>
      </c>
      <c r="E69" s="170">
        <v>1</v>
      </c>
      <c r="F69" s="197"/>
      <c r="G69" s="196">
        <f t="shared" si="0"/>
        <v>0</v>
      </c>
    </row>
    <row r="70" spans="1:7">
      <c r="A70" s="186">
        <v>50</v>
      </c>
      <c r="B70" s="193">
        <v>734128</v>
      </c>
      <c r="C70" s="173" t="s">
        <v>406</v>
      </c>
      <c r="D70" s="170" t="s">
        <v>68</v>
      </c>
      <c r="E70" s="170">
        <v>2</v>
      </c>
      <c r="F70" s="197"/>
      <c r="G70" s="196">
        <f t="shared" si="0"/>
        <v>0</v>
      </c>
    </row>
    <row r="71" spans="1:7">
      <c r="A71" s="186">
        <v>51</v>
      </c>
      <c r="B71" s="193">
        <v>734129</v>
      </c>
      <c r="C71" s="171" t="s">
        <v>405</v>
      </c>
      <c r="D71" s="170" t="s">
        <v>68</v>
      </c>
      <c r="E71" s="170">
        <v>1</v>
      </c>
      <c r="F71" s="197"/>
      <c r="G71" s="196">
        <f t="shared" si="0"/>
        <v>0</v>
      </c>
    </row>
    <row r="72" spans="1:7">
      <c r="A72" s="186">
        <v>52</v>
      </c>
      <c r="B72" s="193">
        <v>734130</v>
      </c>
      <c r="C72" s="171" t="s">
        <v>404</v>
      </c>
      <c r="D72" s="170" t="s">
        <v>68</v>
      </c>
      <c r="E72" s="170">
        <v>1</v>
      </c>
      <c r="F72" s="197"/>
      <c r="G72" s="196">
        <f t="shared" si="0"/>
        <v>0</v>
      </c>
    </row>
    <row r="73" spans="1:7">
      <c r="A73" s="186">
        <v>53</v>
      </c>
      <c r="B73" s="193">
        <v>734131</v>
      </c>
      <c r="C73" s="171" t="s">
        <v>403</v>
      </c>
      <c r="D73" s="170" t="s">
        <v>68</v>
      </c>
      <c r="E73" s="170">
        <v>7</v>
      </c>
      <c r="F73" s="197"/>
      <c r="G73" s="196">
        <f t="shared" si="0"/>
        <v>0</v>
      </c>
    </row>
    <row r="74" spans="1:7">
      <c r="A74" s="186">
        <v>54</v>
      </c>
      <c r="B74" s="193">
        <v>734132</v>
      </c>
      <c r="C74" s="171" t="s">
        <v>402</v>
      </c>
      <c r="D74" s="170" t="s">
        <v>68</v>
      </c>
      <c r="E74" s="170">
        <v>1</v>
      </c>
      <c r="F74" s="197"/>
      <c r="G74" s="196">
        <f t="shared" si="0"/>
        <v>0</v>
      </c>
    </row>
    <row r="75" spans="1:7">
      <c r="A75" s="186">
        <v>55</v>
      </c>
      <c r="B75" s="193">
        <v>734133</v>
      </c>
      <c r="C75" s="171" t="s">
        <v>401</v>
      </c>
      <c r="D75" s="170"/>
      <c r="E75" s="170"/>
      <c r="F75" s="197"/>
      <c r="G75" s="196">
        <f t="shared" ref="G75:G81" si="6">E75*F75</f>
        <v>0</v>
      </c>
    </row>
    <row r="76" spans="1:7">
      <c r="A76" s="187">
        <v>56</v>
      </c>
      <c r="B76" s="192" t="s">
        <v>467</v>
      </c>
      <c r="C76" s="183" t="s">
        <v>425</v>
      </c>
      <c r="D76" s="170" t="s">
        <v>113</v>
      </c>
      <c r="E76" s="170">
        <v>50</v>
      </c>
      <c r="F76" s="198"/>
      <c r="G76" s="196">
        <f t="shared" si="6"/>
        <v>0</v>
      </c>
    </row>
    <row r="77" spans="1:7">
      <c r="A77" s="188">
        <v>57</v>
      </c>
      <c r="B77" s="193">
        <v>783104</v>
      </c>
      <c r="C77" s="183" t="s">
        <v>435</v>
      </c>
      <c r="D77" s="170" t="s">
        <v>113</v>
      </c>
      <c r="E77" s="170">
        <v>4</v>
      </c>
      <c r="F77" s="198"/>
      <c r="G77" s="196">
        <f t="shared" si="6"/>
        <v>0</v>
      </c>
    </row>
    <row r="78" spans="1:7">
      <c r="A78" s="188">
        <v>58</v>
      </c>
      <c r="B78" s="193">
        <v>713442</v>
      </c>
      <c r="C78" s="183" t="s">
        <v>436</v>
      </c>
      <c r="D78" s="170" t="s">
        <v>113</v>
      </c>
      <c r="E78" s="170">
        <v>50</v>
      </c>
      <c r="F78" s="198"/>
      <c r="G78" s="196">
        <f t="shared" si="6"/>
        <v>0</v>
      </c>
    </row>
    <row r="79" spans="1:7">
      <c r="A79" s="188">
        <v>59</v>
      </c>
      <c r="B79" s="193">
        <v>733312</v>
      </c>
      <c r="C79" s="183" t="s">
        <v>400</v>
      </c>
      <c r="D79" s="172" t="s">
        <v>86</v>
      </c>
      <c r="E79" s="170">
        <v>1</v>
      </c>
      <c r="F79" s="198"/>
      <c r="G79" s="196">
        <f t="shared" si="6"/>
        <v>0</v>
      </c>
    </row>
    <row r="80" spans="1:7">
      <c r="A80" s="188">
        <v>60</v>
      </c>
      <c r="B80" s="193">
        <v>733313</v>
      </c>
      <c r="C80" s="183" t="s">
        <v>399</v>
      </c>
      <c r="D80" s="170" t="s">
        <v>86</v>
      </c>
      <c r="E80" s="170">
        <v>1</v>
      </c>
      <c r="F80" s="196"/>
      <c r="G80" s="196">
        <f t="shared" si="6"/>
        <v>0</v>
      </c>
    </row>
    <row r="81" spans="1:7">
      <c r="A81" s="188">
        <v>61</v>
      </c>
      <c r="B81" s="193">
        <v>727102</v>
      </c>
      <c r="C81" s="183" t="s">
        <v>398</v>
      </c>
      <c r="D81" s="170" t="s">
        <v>86</v>
      </c>
      <c r="E81" s="170">
        <v>1</v>
      </c>
      <c r="F81" s="196"/>
      <c r="G81" s="196">
        <f t="shared" si="6"/>
        <v>0</v>
      </c>
    </row>
    <row r="82" spans="1:7">
      <c r="A82" s="189"/>
      <c r="B82" s="149" t="s">
        <v>69</v>
      </c>
      <c r="C82" s="168" t="s">
        <v>445</v>
      </c>
      <c r="D82" s="190"/>
      <c r="E82" s="190"/>
      <c r="F82" s="167"/>
      <c r="G82" s="199">
        <f>SUM(G9:G81)</f>
        <v>0</v>
      </c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E87" s="114"/>
    </row>
    <row r="88" spans="1:7">
      <c r="E88" s="114"/>
    </row>
    <row r="89" spans="1:7">
      <c r="E89" s="114"/>
    </row>
    <row r="90" spans="1:7">
      <c r="E90" s="114"/>
    </row>
    <row r="91" spans="1:7">
      <c r="E91" s="114"/>
    </row>
    <row r="92" spans="1:7">
      <c r="E92" s="114"/>
    </row>
    <row r="93" spans="1:7">
      <c r="E93" s="114"/>
    </row>
    <row r="94" spans="1:7">
      <c r="E94" s="114"/>
    </row>
    <row r="95" spans="1:7">
      <c r="E95" s="114"/>
    </row>
    <row r="96" spans="1:7">
      <c r="E96" s="114"/>
    </row>
    <row r="97" spans="5:5">
      <c r="E97" s="114"/>
    </row>
    <row r="98" spans="5:5">
      <c r="E98" s="114"/>
    </row>
    <row r="99" spans="5:5">
      <c r="E99" s="114"/>
    </row>
    <row r="100" spans="5:5">
      <c r="E100" s="114"/>
    </row>
    <row r="101" spans="5:5">
      <c r="E101" s="114"/>
    </row>
    <row r="102" spans="5:5">
      <c r="E102" s="114"/>
    </row>
    <row r="103" spans="5:5">
      <c r="E103" s="114"/>
    </row>
    <row r="104" spans="5:5">
      <c r="E104" s="114"/>
    </row>
    <row r="105" spans="5:5">
      <c r="E105" s="114"/>
    </row>
    <row r="106" spans="5:5">
      <c r="E106" s="114"/>
    </row>
    <row r="107" spans="5:5">
      <c r="E107" s="114"/>
    </row>
    <row r="108" spans="5:5">
      <c r="E108" s="114"/>
    </row>
    <row r="109" spans="5:5">
      <c r="E109" s="114"/>
    </row>
    <row r="110" spans="5:5">
      <c r="E110" s="114"/>
    </row>
    <row r="111" spans="5:5">
      <c r="E111" s="114"/>
    </row>
    <row r="112" spans="5:5">
      <c r="E112" s="114"/>
    </row>
    <row r="113" spans="1:7">
      <c r="E113" s="114"/>
    </row>
    <row r="114" spans="1:7">
      <c r="A114" s="155"/>
      <c r="B114" s="155"/>
    </row>
    <row r="115" spans="1:7">
      <c r="A115" s="154"/>
      <c r="B115" s="154"/>
      <c r="C115" s="157"/>
      <c r="D115" s="157"/>
      <c r="E115" s="158"/>
      <c r="F115" s="157"/>
      <c r="G115" s="159"/>
    </row>
    <row r="116" spans="1:7">
      <c r="A116" s="160"/>
      <c r="B116" s="160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  <row r="118" spans="1:7">
      <c r="A118" s="154"/>
      <c r="B118" s="154"/>
      <c r="C118" s="154"/>
      <c r="D118" s="154"/>
      <c r="E118" s="161"/>
      <c r="F118" s="154"/>
      <c r="G118" s="154"/>
    </row>
    <row r="119" spans="1:7">
      <c r="A119" s="154"/>
      <c r="B119" s="154"/>
      <c r="C119" s="154"/>
      <c r="D119" s="154"/>
      <c r="E119" s="161"/>
      <c r="F119" s="154"/>
      <c r="G119" s="154"/>
    </row>
    <row r="120" spans="1:7">
      <c r="A120" s="154"/>
      <c r="B120" s="154"/>
      <c r="C120" s="154"/>
      <c r="D120" s="154"/>
      <c r="E120" s="161"/>
      <c r="F120" s="154"/>
      <c r="G120" s="154"/>
    </row>
    <row r="121" spans="1:7">
      <c r="A121" s="154"/>
      <c r="B121" s="154"/>
      <c r="C121" s="154"/>
      <c r="D121" s="154"/>
      <c r="E121" s="161"/>
      <c r="F121" s="154"/>
      <c r="G121" s="154"/>
    </row>
    <row r="122" spans="1:7">
      <c r="A122" s="154"/>
      <c r="B122" s="154"/>
      <c r="C122" s="154"/>
      <c r="D122" s="154"/>
      <c r="E122" s="161"/>
      <c r="F122" s="154"/>
      <c r="G122" s="154"/>
    </row>
    <row r="123" spans="1:7">
      <c r="A123" s="154"/>
      <c r="B123" s="154"/>
      <c r="C123" s="154"/>
      <c r="D123" s="154"/>
      <c r="E123" s="161"/>
      <c r="F123" s="154"/>
      <c r="G123" s="154"/>
    </row>
    <row r="124" spans="1:7">
      <c r="A124" s="154"/>
      <c r="B124" s="154"/>
      <c r="C124" s="154"/>
      <c r="D124" s="154"/>
      <c r="E124" s="161"/>
      <c r="F124" s="154"/>
      <c r="G124" s="154"/>
    </row>
    <row r="125" spans="1:7">
      <c r="A125" s="154"/>
      <c r="B125" s="154"/>
      <c r="C125" s="154"/>
      <c r="D125" s="154"/>
      <c r="E125" s="161"/>
      <c r="F125" s="154"/>
      <c r="G125" s="154"/>
    </row>
    <row r="126" spans="1:7">
      <c r="A126" s="154"/>
      <c r="B126" s="154"/>
      <c r="C126" s="154"/>
      <c r="D126" s="154"/>
      <c r="E126" s="161"/>
      <c r="F126" s="154"/>
      <c r="G126" s="154"/>
    </row>
    <row r="127" spans="1:7">
      <c r="A127" s="154"/>
      <c r="B127" s="154"/>
      <c r="C127" s="154"/>
      <c r="D127" s="154"/>
      <c r="E127" s="161"/>
      <c r="F127" s="154"/>
      <c r="G127" s="154"/>
    </row>
    <row r="128" spans="1:7">
      <c r="A128" s="154"/>
      <c r="B128" s="154"/>
      <c r="C128" s="154"/>
      <c r="D128" s="154"/>
      <c r="E128" s="161"/>
      <c r="F128" s="154"/>
      <c r="G128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122"/>
  <sheetViews>
    <sheetView showGridLines="0" showZeros="0" view="pageBreakPreview" topLeftCell="A103" zoomScaleNormal="100" zoomScaleSheetLayoutView="100" workbookViewId="0">
      <selection activeCell="F112" sqref="F112:F118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77" t="s">
        <v>57</v>
      </c>
      <c r="B1" s="277"/>
      <c r="C1" s="277"/>
      <c r="D1" s="277"/>
      <c r="E1" s="277"/>
      <c r="F1" s="277"/>
      <c r="G1" s="27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78" t="s">
        <v>5</v>
      </c>
      <c r="B3" s="27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80" t="s">
        <v>1</v>
      </c>
      <c r="B4" s="281"/>
      <c r="C4" s="124" t="s">
        <v>394</v>
      </c>
      <c r="D4" s="125"/>
      <c r="E4" s="282"/>
      <c r="F4" s="282"/>
      <c r="G4" s="28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225" t="s">
        <v>65</v>
      </c>
      <c r="B7" s="224" t="s">
        <v>566</v>
      </c>
      <c r="C7" s="223" t="s">
        <v>565</v>
      </c>
      <c r="D7" s="222"/>
      <c r="E7" s="221"/>
      <c r="F7" s="221"/>
      <c r="G7" s="220"/>
      <c r="H7" s="140"/>
      <c r="I7" s="140"/>
      <c r="O7" s="141">
        <v>1</v>
      </c>
    </row>
    <row r="8" spans="1:104" s="226" customFormat="1">
      <c r="A8" s="216">
        <v>1</v>
      </c>
      <c r="B8" s="215" t="s">
        <v>564</v>
      </c>
      <c r="C8" s="228" t="s">
        <v>567</v>
      </c>
      <c r="D8" s="210" t="s">
        <v>68</v>
      </c>
      <c r="E8" s="207">
        <v>5</v>
      </c>
      <c r="F8" s="230"/>
      <c r="G8" s="219">
        <f t="shared" ref="G8:G28" si="0">E8*F8</f>
        <v>0</v>
      </c>
      <c r="O8" s="227">
        <v>2</v>
      </c>
      <c r="AA8" s="226">
        <v>12</v>
      </c>
      <c r="AB8" s="226">
        <v>0</v>
      </c>
      <c r="AC8" s="226">
        <v>1</v>
      </c>
      <c r="AZ8" s="226">
        <v>1</v>
      </c>
      <c r="BA8" s="226">
        <f>IF(AZ8=1,G8,0)</f>
        <v>0</v>
      </c>
      <c r="BB8" s="226">
        <f>IF(AZ8=2,G8,0)</f>
        <v>0</v>
      </c>
      <c r="BC8" s="226">
        <f>IF(AZ8=3,G8,0)</f>
        <v>0</v>
      </c>
      <c r="BD8" s="226">
        <f>IF(AZ8=4,G8,0)</f>
        <v>0</v>
      </c>
      <c r="BE8" s="226">
        <f>IF(AZ8=5,G8,0)</f>
        <v>0</v>
      </c>
      <c r="CZ8" s="226">
        <v>3.1539999999999999E-2</v>
      </c>
    </row>
    <row r="9" spans="1:104">
      <c r="A9" s="216">
        <v>2</v>
      </c>
      <c r="B9" s="217" t="s">
        <v>563</v>
      </c>
      <c r="C9" s="228" t="s">
        <v>49</v>
      </c>
      <c r="D9" s="210" t="s">
        <v>68</v>
      </c>
      <c r="E9" s="207">
        <v>5</v>
      </c>
      <c r="F9" s="230"/>
      <c r="G9" s="202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216">
        <v>3</v>
      </c>
      <c r="B10" s="217" t="s">
        <v>562</v>
      </c>
      <c r="C10" s="228" t="s">
        <v>561</v>
      </c>
      <c r="D10" s="210" t="s">
        <v>68</v>
      </c>
      <c r="E10" s="207">
        <v>5</v>
      </c>
      <c r="F10" s="230"/>
      <c r="G10" s="202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216" t="s">
        <v>560</v>
      </c>
      <c r="B11" s="217" t="s">
        <v>559</v>
      </c>
      <c r="C11" s="228" t="s">
        <v>568</v>
      </c>
      <c r="D11" s="210" t="s">
        <v>68</v>
      </c>
      <c r="E11" s="207">
        <v>2</v>
      </c>
      <c r="F11" s="230"/>
      <c r="G11" s="202">
        <f t="shared" si="0"/>
        <v>0</v>
      </c>
      <c r="H11" s="140"/>
      <c r="I11" s="140"/>
      <c r="O11" s="141">
        <v>1</v>
      </c>
    </row>
    <row r="12" spans="1:104">
      <c r="A12" s="216" t="s">
        <v>558</v>
      </c>
      <c r="B12" s="217" t="s">
        <v>557</v>
      </c>
      <c r="C12" s="228" t="s">
        <v>49</v>
      </c>
      <c r="D12" s="210" t="s">
        <v>68</v>
      </c>
      <c r="E12" s="207">
        <v>2</v>
      </c>
      <c r="F12" s="230"/>
      <c r="G12" s="202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216" t="s">
        <v>556</v>
      </c>
      <c r="B13" s="217" t="s">
        <v>555</v>
      </c>
      <c r="C13" s="228" t="s">
        <v>544</v>
      </c>
      <c r="D13" s="210" t="s">
        <v>68</v>
      </c>
      <c r="E13" s="207">
        <v>2</v>
      </c>
      <c r="F13" s="230"/>
      <c r="G13" s="202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216" t="s">
        <v>554</v>
      </c>
      <c r="B14" s="217" t="s">
        <v>553</v>
      </c>
      <c r="C14" s="228" t="s">
        <v>569</v>
      </c>
      <c r="D14" s="210" t="s">
        <v>68</v>
      </c>
      <c r="E14" s="207">
        <v>1</v>
      </c>
      <c r="F14" s="230"/>
      <c r="G14" s="202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216" t="s">
        <v>552</v>
      </c>
      <c r="B15" s="217" t="s">
        <v>551</v>
      </c>
      <c r="C15" s="228" t="s">
        <v>49</v>
      </c>
      <c r="D15" s="210" t="s">
        <v>68</v>
      </c>
      <c r="E15" s="207">
        <v>1</v>
      </c>
      <c r="F15" s="230"/>
      <c r="G15" s="202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216" t="s">
        <v>550</v>
      </c>
      <c r="B16" s="217" t="s">
        <v>549</v>
      </c>
      <c r="C16" s="228" t="s">
        <v>570</v>
      </c>
      <c r="D16" s="210" t="s">
        <v>68</v>
      </c>
      <c r="E16" s="207">
        <v>1</v>
      </c>
      <c r="F16" s="230"/>
      <c r="G16" s="202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216" t="s">
        <v>548</v>
      </c>
      <c r="B17" s="217" t="s">
        <v>547</v>
      </c>
      <c r="C17" s="228" t="s">
        <v>49</v>
      </c>
      <c r="D17" s="210" t="s">
        <v>68</v>
      </c>
      <c r="E17" s="207">
        <v>1</v>
      </c>
      <c r="F17" s="230"/>
      <c r="G17" s="202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216" t="s">
        <v>546</v>
      </c>
      <c r="B18" s="217" t="s">
        <v>545</v>
      </c>
      <c r="C18" s="228" t="s">
        <v>544</v>
      </c>
      <c r="D18" s="210" t="s">
        <v>68</v>
      </c>
      <c r="E18" s="207">
        <v>1</v>
      </c>
      <c r="F18" s="230"/>
      <c r="G18" s="202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216" t="s">
        <v>543</v>
      </c>
      <c r="B19" s="217" t="s">
        <v>542</v>
      </c>
      <c r="C19" s="228" t="s">
        <v>571</v>
      </c>
      <c r="D19" s="210" t="s">
        <v>68</v>
      </c>
      <c r="E19" s="207">
        <v>1</v>
      </c>
      <c r="F19" s="230"/>
      <c r="G19" s="202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216">
        <v>13</v>
      </c>
      <c r="B20" s="217" t="s">
        <v>541</v>
      </c>
      <c r="C20" s="228" t="s">
        <v>49</v>
      </c>
      <c r="D20" s="210" t="s">
        <v>68</v>
      </c>
      <c r="E20" s="207">
        <v>1</v>
      </c>
      <c r="F20" s="230"/>
      <c r="G20" s="202">
        <f t="shared" si="0"/>
        <v>0</v>
      </c>
      <c r="H20" s="140"/>
      <c r="I20" s="140"/>
      <c r="O20" s="141">
        <v>1</v>
      </c>
    </row>
    <row r="21" spans="1:104" ht="22.5">
      <c r="A21" s="216">
        <v>14</v>
      </c>
      <c r="B21" s="217" t="s">
        <v>540</v>
      </c>
      <c r="C21" s="228" t="s">
        <v>588</v>
      </c>
      <c r="D21" s="210" t="s">
        <v>68</v>
      </c>
      <c r="E21" s="207">
        <v>1</v>
      </c>
      <c r="F21" s="230"/>
      <c r="G21" s="208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216">
        <v>15</v>
      </c>
      <c r="B22" s="217" t="s">
        <v>539</v>
      </c>
      <c r="C22" s="228" t="s">
        <v>49</v>
      </c>
      <c r="D22" s="210" t="s">
        <v>68</v>
      </c>
      <c r="E22" s="207">
        <v>1</v>
      </c>
      <c r="F22" s="230"/>
      <c r="G22" s="202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2.5">
      <c r="A23" s="216">
        <v>16</v>
      </c>
      <c r="B23" s="217" t="s">
        <v>538</v>
      </c>
      <c r="C23" s="228" t="s">
        <v>589</v>
      </c>
      <c r="D23" s="210" t="s">
        <v>68</v>
      </c>
      <c r="E23" s="207">
        <v>1</v>
      </c>
      <c r="F23" s="230"/>
      <c r="G23" s="208">
        <f t="shared" si="0"/>
        <v>0</v>
      </c>
      <c r="H23" s="140"/>
      <c r="I23" s="140"/>
      <c r="O23" s="141">
        <v>1</v>
      </c>
    </row>
    <row r="24" spans="1:104">
      <c r="A24" s="216">
        <v>17</v>
      </c>
      <c r="B24" s="217" t="s">
        <v>537</v>
      </c>
      <c r="C24" s="228" t="s">
        <v>49</v>
      </c>
      <c r="D24" s="210" t="s">
        <v>68</v>
      </c>
      <c r="E24" s="207">
        <v>1</v>
      </c>
      <c r="F24" s="230"/>
      <c r="G24" s="202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ht="22.5">
      <c r="A25" s="216">
        <v>18</v>
      </c>
      <c r="B25" s="217" t="s">
        <v>536</v>
      </c>
      <c r="C25" s="228" t="s">
        <v>572</v>
      </c>
      <c r="D25" s="210" t="s">
        <v>68</v>
      </c>
      <c r="E25" s="207">
        <v>1</v>
      </c>
      <c r="F25" s="230"/>
      <c r="G25" s="202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216">
        <v>19</v>
      </c>
      <c r="B26" s="217" t="s">
        <v>535</v>
      </c>
      <c r="C26" s="228" t="s">
        <v>49</v>
      </c>
      <c r="D26" s="210" t="s">
        <v>68</v>
      </c>
      <c r="E26" s="207">
        <v>1</v>
      </c>
      <c r="F26" s="230"/>
      <c r="G26" s="202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218">
        <v>20</v>
      </c>
      <c r="B27" s="217" t="s">
        <v>534</v>
      </c>
      <c r="C27" s="228" t="s">
        <v>573</v>
      </c>
      <c r="D27" s="210" t="s">
        <v>68</v>
      </c>
      <c r="E27" s="207">
        <v>3</v>
      </c>
      <c r="F27" s="230"/>
      <c r="G27" s="202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218">
        <v>21</v>
      </c>
      <c r="B28" s="217" t="s">
        <v>533</v>
      </c>
      <c r="C28" s="228" t="s">
        <v>574</v>
      </c>
      <c r="D28" s="210" t="s">
        <v>68</v>
      </c>
      <c r="E28" s="207">
        <v>1</v>
      </c>
      <c r="F28" s="230"/>
      <c r="G28" s="202">
        <f t="shared" si="0"/>
        <v>0</v>
      </c>
      <c r="H28" s="140"/>
      <c r="I28" s="140"/>
      <c r="O28" s="141">
        <v>1</v>
      </c>
    </row>
    <row r="29" spans="1:104">
      <c r="A29" s="218"/>
      <c r="B29" s="217"/>
      <c r="C29" s="228" t="s">
        <v>4</v>
      </c>
      <c r="D29" s="210" t="s">
        <v>4</v>
      </c>
      <c r="E29" s="207" t="s">
        <v>4</v>
      </c>
      <c r="F29" s="230"/>
      <c r="G29" s="202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218"/>
      <c r="B30" s="217"/>
      <c r="C30" s="229" t="s">
        <v>515</v>
      </c>
      <c r="D30" s="210" t="s">
        <v>4</v>
      </c>
      <c r="E30" s="207" t="s">
        <v>4</v>
      </c>
      <c r="F30" s="230"/>
      <c r="G30" s="202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218">
        <v>22</v>
      </c>
      <c r="B31" s="217" t="s">
        <v>532</v>
      </c>
      <c r="C31" s="228" t="s">
        <v>514</v>
      </c>
      <c r="D31" s="210" t="s">
        <v>113</v>
      </c>
      <c r="E31" s="207">
        <v>180</v>
      </c>
      <c r="F31" s="230"/>
      <c r="G31" s="202">
        <f t="shared" ref="G31:G46" si="6">E31*F31</f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216">
        <v>23</v>
      </c>
      <c r="B32" s="215" t="s">
        <v>531</v>
      </c>
      <c r="C32" s="228" t="s">
        <v>49</v>
      </c>
      <c r="D32" s="210" t="s">
        <v>113</v>
      </c>
      <c r="E32" s="207">
        <v>180</v>
      </c>
      <c r="F32" s="230"/>
      <c r="G32" s="202">
        <f t="shared" si="6"/>
        <v>0</v>
      </c>
      <c r="H32" s="140"/>
      <c r="I32" s="140"/>
      <c r="O32" s="141">
        <v>1</v>
      </c>
    </row>
    <row r="33" spans="1:7">
      <c r="A33" s="186">
        <v>24</v>
      </c>
      <c r="B33" s="211" t="s">
        <v>530</v>
      </c>
      <c r="C33" s="228" t="s">
        <v>511</v>
      </c>
      <c r="D33" s="210" t="s">
        <v>113</v>
      </c>
      <c r="E33" s="207">
        <v>85</v>
      </c>
      <c r="F33" s="230"/>
      <c r="G33" s="202">
        <f t="shared" si="6"/>
        <v>0</v>
      </c>
    </row>
    <row r="34" spans="1:7">
      <c r="A34" s="186">
        <v>25</v>
      </c>
      <c r="B34" s="211" t="s">
        <v>529</v>
      </c>
      <c r="C34" s="228" t="s">
        <v>49</v>
      </c>
      <c r="D34" s="210" t="s">
        <v>113</v>
      </c>
      <c r="E34" s="207">
        <v>85</v>
      </c>
      <c r="F34" s="230"/>
      <c r="G34" s="202">
        <f t="shared" si="6"/>
        <v>0</v>
      </c>
    </row>
    <row r="35" spans="1:7">
      <c r="A35" s="186">
        <v>26</v>
      </c>
      <c r="B35" s="211" t="s">
        <v>528</v>
      </c>
      <c r="C35" s="228" t="s">
        <v>508</v>
      </c>
      <c r="D35" s="210" t="s">
        <v>113</v>
      </c>
      <c r="E35" s="207">
        <v>25</v>
      </c>
      <c r="F35" s="230"/>
      <c r="G35" s="202">
        <f t="shared" si="6"/>
        <v>0</v>
      </c>
    </row>
    <row r="36" spans="1:7">
      <c r="A36" s="186">
        <v>27</v>
      </c>
      <c r="B36" s="211" t="s">
        <v>527</v>
      </c>
      <c r="C36" s="228" t="s">
        <v>49</v>
      </c>
      <c r="D36" s="210" t="s">
        <v>113</v>
      </c>
      <c r="E36" s="207">
        <v>25</v>
      </c>
      <c r="F36" s="230"/>
      <c r="G36" s="202">
        <f t="shared" si="6"/>
        <v>0</v>
      </c>
    </row>
    <row r="37" spans="1:7">
      <c r="A37" s="186">
        <v>28</v>
      </c>
      <c r="B37" s="211" t="s">
        <v>526</v>
      </c>
      <c r="C37" s="228" t="s">
        <v>506</v>
      </c>
      <c r="D37" s="210" t="s">
        <v>113</v>
      </c>
      <c r="E37" s="207">
        <v>75</v>
      </c>
      <c r="F37" s="230"/>
      <c r="G37" s="202">
        <f t="shared" si="6"/>
        <v>0</v>
      </c>
    </row>
    <row r="38" spans="1:7">
      <c r="A38" s="186">
        <v>29</v>
      </c>
      <c r="B38" s="211" t="s">
        <v>525</v>
      </c>
      <c r="C38" s="228" t="s">
        <v>49</v>
      </c>
      <c r="D38" s="210" t="s">
        <v>113</v>
      </c>
      <c r="E38" s="207">
        <v>75</v>
      </c>
      <c r="F38" s="230"/>
      <c r="G38" s="202">
        <f t="shared" si="6"/>
        <v>0</v>
      </c>
    </row>
    <row r="39" spans="1:7">
      <c r="A39" s="186">
        <v>30</v>
      </c>
      <c r="B39" s="211" t="s">
        <v>524</v>
      </c>
      <c r="C39" s="228" t="s">
        <v>504</v>
      </c>
      <c r="D39" s="210" t="s">
        <v>113</v>
      </c>
      <c r="E39" s="207">
        <v>10</v>
      </c>
      <c r="F39" s="230"/>
      <c r="G39" s="202">
        <f t="shared" si="6"/>
        <v>0</v>
      </c>
    </row>
    <row r="40" spans="1:7">
      <c r="A40" s="186">
        <v>31</v>
      </c>
      <c r="B40" s="211" t="s">
        <v>523</v>
      </c>
      <c r="C40" s="228" t="s">
        <v>49</v>
      </c>
      <c r="D40" s="210" t="s">
        <v>113</v>
      </c>
      <c r="E40" s="207">
        <v>10</v>
      </c>
      <c r="F40" s="230"/>
      <c r="G40" s="202">
        <f t="shared" si="6"/>
        <v>0</v>
      </c>
    </row>
    <row r="41" spans="1:7">
      <c r="A41" s="186">
        <v>32</v>
      </c>
      <c r="B41" s="211" t="s">
        <v>522</v>
      </c>
      <c r="C41" s="228" t="s">
        <v>502</v>
      </c>
      <c r="D41" s="210" t="s">
        <v>113</v>
      </c>
      <c r="E41" s="207">
        <v>5</v>
      </c>
      <c r="F41" s="230"/>
      <c r="G41" s="202">
        <f t="shared" si="6"/>
        <v>0</v>
      </c>
    </row>
    <row r="42" spans="1:7">
      <c r="A42" s="186">
        <v>33</v>
      </c>
      <c r="B42" s="211" t="s">
        <v>521</v>
      </c>
      <c r="C42" s="228" t="s">
        <v>49</v>
      </c>
      <c r="D42" s="210" t="s">
        <v>113</v>
      </c>
      <c r="E42" s="207">
        <v>5</v>
      </c>
      <c r="F42" s="230"/>
      <c r="G42" s="202">
        <f t="shared" si="6"/>
        <v>0</v>
      </c>
    </row>
    <row r="43" spans="1:7">
      <c r="A43" s="186">
        <v>34</v>
      </c>
      <c r="B43" s="211" t="s">
        <v>520</v>
      </c>
      <c r="C43" s="228" t="s">
        <v>499</v>
      </c>
      <c r="D43" s="210" t="s">
        <v>68</v>
      </c>
      <c r="E43" s="207">
        <v>65</v>
      </c>
      <c r="F43" s="230"/>
      <c r="G43" s="202">
        <f t="shared" si="6"/>
        <v>0</v>
      </c>
    </row>
    <row r="44" spans="1:7">
      <c r="A44" s="186">
        <v>35</v>
      </c>
      <c r="B44" s="211" t="s">
        <v>519</v>
      </c>
      <c r="C44" s="228" t="s">
        <v>49</v>
      </c>
      <c r="D44" s="210" t="s">
        <v>241</v>
      </c>
      <c r="E44" s="207">
        <v>65</v>
      </c>
      <c r="F44" s="230"/>
      <c r="G44" s="202">
        <f t="shared" si="6"/>
        <v>0</v>
      </c>
    </row>
    <row r="45" spans="1:7">
      <c r="A45" s="186">
        <v>36</v>
      </c>
      <c r="B45" s="211" t="s">
        <v>518</v>
      </c>
      <c r="C45" s="228" t="s">
        <v>496</v>
      </c>
      <c r="D45" s="210" t="s">
        <v>241</v>
      </c>
      <c r="E45" s="207">
        <v>20</v>
      </c>
      <c r="F45" s="230"/>
      <c r="G45" s="202">
        <f t="shared" si="6"/>
        <v>0</v>
      </c>
    </row>
    <row r="46" spans="1:7">
      <c r="A46" s="186">
        <v>37</v>
      </c>
      <c r="B46" s="212" t="s">
        <v>517</v>
      </c>
      <c r="C46" s="228" t="s">
        <v>494</v>
      </c>
      <c r="D46" s="210" t="s">
        <v>68</v>
      </c>
      <c r="E46" s="207">
        <v>5</v>
      </c>
      <c r="F46" s="230"/>
      <c r="G46" s="202">
        <f t="shared" si="6"/>
        <v>0</v>
      </c>
    </row>
    <row r="47" spans="1:7">
      <c r="A47" s="186">
        <v>38</v>
      </c>
      <c r="B47" s="211" t="s">
        <v>516</v>
      </c>
      <c r="C47" s="228" t="s">
        <v>49</v>
      </c>
      <c r="D47" s="210" t="s">
        <v>68</v>
      </c>
      <c r="E47" s="207">
        <v>5</v>
      </c>
      <c r="F47" s="230"/>
      <c r="G47" s="202">
        <f t="shared" ref="G47:G48" si="7">E47*F47</f>
        <v>0</v>
      </c>
    </row>
    <row r="48" spans="1:7">
      <c r="A48" s="186">
        <v>39</v>
      </c>
      <c r="B48" s="211" t="s">
        <v>513</v>
      </c>
      <c r="C48" s="228" t="s">
        <v>491</v>
      </c>
      <c r="D48" s="210" t="s">
        <v>68</v>
      </c>
      <c r="E48" s="207">
        <v>20</v>
      </c>
      <c r="F48" s="230"/>
      <c r="G48" s="202">
        <f t="shared" si="7"/>
        <v>0</v>
      </c>
    </row>
    <row r="49" spans="1:7">
      <c r="A49" s="186">
        <v>40</v>
      </c>
      <c r="B49" s="211" t="s">
        <v>512</v>
      </c>
      <c r="C49" s="228" t="s">
        <v>489</v>
      </c>
      <c r="D49" s="210" t="s">
        <v>113</v>
      </c>
      <c r="E49" s="207">
        <v>95</v>
      </c>
      <c r="F49" s="230"/>
      <c r="G49" s="202">
        <f>E49*F49</f>
        <v>0</v>
      </c>
    </row>
    <row r="50" spans="1:7">
      <c r="A50" s="214"/>
      <c r="B50" s="213"/>
      <c r="C50" s="228"/>
      <c r="D50" s="210"/>
      <c r="E50" s="207"/>
      <c r="F50" s="230"/>
      <c r="G50" s="208"/>
    </row>
    <row r="51" spans="1:7">
      <c r="A51" s="186"/>
      <c r="B51" s="211"/>
      <c r="C51" s="229" t="s">
        <v>575</v>
      </c>
      <c r="D51" s="210" t="s">
        <v>488</v>
      </c>
      <c r="E51" s="207" t="s">
        <v>4</v>
      </c>
      <c r="F51" s="230"/>
      <c r="G51" s="202"/>
    </row>
    <row r="52" spans="1:7" ht="45">
      <c r="A52" s="214">
        <v>41</v>
      </c>
      <c r="B52" s="213" t="s">
        <v>510</v>
      </c>
      <c r="C52" s="228" t="s">
        <v>576</v>
      </c>
      <c r="D52" s="210" t="s">
        <v>68</v>
      </c>
      <c r="E52" s="207">
        <v>1</v>
      </c>
      <c r="F52" s="230"/>
      <c r="G52" s="208">
        <f>E52*F52</f>
        <v>0</v>
      </c>
    </row>
    <row r="53" spans="1:7">
      <c r="A53" s="186">
        <v>42</v>
      </c>
      <c r="B53" s="211" t="s">
        <v>509</v>
      </c>
      <c r="C53" s="228" t="s">
        <v>49</v>
      </c>
      <c r="D53" s="210" t="s">
        <v>113</v>
      </c>
      <c r="E53" s="207">
        <v>1</v>
      </c>
      <c r="F53" s="230"/>
      <c r="G53" s="202">
        <f>E53*F53</f>
        <v>0</v>
      </c>
    </row>
    <row r="54" spans="1:7">
      <c r="A54" s="186">
        <v>43</v>
      </c>
      <c r="B54" s="211" t="s">
        <v>507</v>
      </c>
      <c r="C54" s="228" t="s">
        <v>577</v>
      </c>
      <c r="D54" s="210" t="s">
        <v>68</v>
      </c>
      <c r="E54" s="207">
        <v>1</v>
      </c>
      <c r="F54" s="230"/>
      <c r="G54" s="202">
        <f>E54*F54</f>
        <v>0</v>
      </c>
    </row>
    <row r="55" spans="1:7">
      <c r="A55" s="186">
        <v>44</v>
      </c>
      <c r="B55" s="211" t="s">
        <v>505</v>
      </c>
      <c r="C55" s="228" t="s">
        <v>483</v>
      </c>
      <c r="D55" s="210" t="s">
        <v>68</v>
      </c>
      <c r="E55" s="207">
        <v>1</v>
      </c>
      <c r="F55" s="230"/>
      <c r="G55" s="202">
        <f>E55*F55</f>
        <v>0</v>
      </c>
    </row>
    <row r="56" spans="1:7">
      <c r="A56" s="186">
        <v>45</v>
      </c>
      <c r="B56" s="211" t="s">
        <v>503</v>
      </c>
      <c r="C56" s="228" t="s">
        <v>481</v>
      </c>
      <c r="D56" s="210" t="s">
        <v>68</v>
      </c>
      <c r="E56" s="207">
        <v>1</v>
      </c>
      <c r="F56" s="230"/>
      <c r="G56" s="202">
        <f>E56*F56</f>
        <v>0</v>
      </c>
    </row>
    <row r="57" spans="1:7">
      <c r="A57" s="186">
        <v>44</v>
      </c>
      <c r="B57" s="211"/>
      <c r="C57" s="228"/>
      <c r="D57" s="210"/>
      <c r="E57" s="207"/>
      <c r="F57" s="230"/>
      <c r="G57" s="202">
        <f t="shared" ref="G57:G80" si="8">F57</f>
        <v>0</v>
      </c>
    </row>
    <row r="58" spans="1:7">
      <c r="A58" s="186">
        <v>45</v>
      </c>
      <c r="B58" s="212"/>
      <c r="C58" s="229" t="s">
        <v>578</v>
      </c>
      <c r="D58" s="210"/>
      <c r="E58" s="207"/>
      <c r="F58" s="230"/>
      <c r="G58" s="202">
        <f t="shared" si="8"/>
        <v>0</v>
      </c>
    </row>
    <row r="59" spans="1:7">
      <c r="A59" s="186">
        <v>46</v>
      </c>
      <c r="B59" s="211" t="s">
        <v>501</v>
      </c>
      <c r="C59" s="228" t="s">
        <v>479</v>
      </c>
      <c r="D59" s="210" t="s">
        <v>27</v>
      </c>
      <c r="E59" s="207"/>
      <c r="F59" s="230"/>
      <c r="G59" s="202">
        <f t="shared" si="8"/>
        <v>0</v>
      </c>
    </row>
    <row r="60" spans="1:7">
      <c r="A60" s="186">
        <v>47</v>
      </c>
      <c r="B60" s="211" t="s">
        <v>500</v>
      </c>
      <c r="C60" s="228" t="s">
        <v>477</v>
      </c>
      <c r="D60" s="210" t="s">
        <v>27</v>
      </c>
      <c r="E60" s="207"/>
      <c r="F60" s="230"/>
      <c r="G60" s="202">
        <f t="shared" si="8"/>
        <v>0</v>
      </c>
    </row>
    <row r="61" spans="1:7" s="201" customFormat="1">
      <c r="A61" s="205">
        <v>48</v>
      </c>
      <c r="B61" s="234" t="s">
        <v>498</v>
      </c>
      <c r="C61" s="228" t="s">
        <v>475</v>
      </c>
      <c r="D61" s="210" t="s">
        <v>27</v>
      </c>
      <c r="E61" s="207"/>
      <c r="F61" s="230"/>
      <c r="G61" s="202">
        <f t="shared" si="8"/>
        <v>0</v>
      </c>
    </row>
    <row r="62" spans="1:7">
      <c r="A62" s="205">
        <v>49</v>
      </c>
      <c r="B62" s="234" t="s">
        <v>497</v>
      </c>
      <c r="C62" s="228" t="s">
        <v>473</v>
      </c>
      <c r="D62" s="210"/>
      <c r="E62" s="207"/>
      <c r="F62" s="230"/>
      <c r="G62" s="202">
        <f t="shared" si="8"/>
        <v>0</v>
      </c>
    </row>
    <row r="63" spans="1:7">
      <c r="A63" s="205"/>
      <c r="B63" s="234"/>
      <c r="C63" s="228"/>
      <c r="D63" s="210"/>
      <c r="E63" s="207"/>
      <c r="F63" s="230"/>
      <c r="G63" s="202">
        <f t="shared" si="8"/>
        <v>0</v>
      </c>
    </row>
    <row r="64" spans="1:7">
      <c r="A64" s="205"/>
      <c r="B64" s="234"/>
      <c r="C64" s="228"/>
      <c r="D64" s="210"/>
      <c r="E64" s="207"/>
      <c r="F64" s="230"/>
      <c r="G64" s="202">
        <f t="shared" si="8"/>
        <v>0</v>
      </c>
    </row>
    <row r="65" spans="1:7">
      <c r="A65" s="205"/>
      <c r="B65" s="234"/>
      <c r="C65" s="229" t="s">
        <v>579</v>
      </c>
      <c r="D65" s="210"/>
      <c r="E65" s="207"/>
      <c r="F65" s="230"/>
      <c r="G65" s="202">
        <f t="shared" si="8"/>
        <v>0</v>
      </c>
    </row>
    <row r="66" spans="1:7">
      <c r="A66" s="205">
        <v>20</v>
      </c>
      <c r="B66" s="234" t="s">
        <v>495</v>
      </c>
      <c r="C66" s="228" t="s">
        <v>580</v>
      </c>
      <c r="D66" s="210" t="s">
        <v>68</v>
      </c>
      <c r="E66" s="207">
        <v>6</v>
      </c>
      <c r="F66" s="230"/>
      <c r="G66" s="202">
        <f t="shared" si="8"/>
        <v>0</v>
      </c>
    </row>
    <row r="67" spans="1:7">
      <c r="A67" s="205">
        <v>51</v>
      </c>
      <c r="B67" s="234" t="s">
        <v>493</v>
      </c>
      <c r="C67" s="228" t="s">
        <v>49</v>
      </c>
      <c r="D67" s="210" t="s">
        <v>68</v>
      </c>
      <c r="E67" s="207">
        <v>6</v>
      </c>
      <c r="F67" s="230"/>
      <c r="G67" s="202">
        <f t="shared" si="8"/>
        <v>0</v>
      </c>
    </row>
    <row r="68" spans="1:7">
      <c r="A68" s="205">
        <v>52</v>
      </c>
      <c r="B68" s="234" t="s">
        <v>492</v>
      </c>
      <c r="C68" s="228" t="s">
        <v>561</v>
      </c>
      <c r="D68" s="210" t="s">
        <v>68</v>
      </c>
      <c r="E68" s="207">
        <v>6</v>
      </c>
      <c r="F68" s="230"/>
      <c r="G68" s="202">
        <f t="shared" si="8"/>
        <v>0</v>
      </c>
    </row>
    <row r="69" spans="1:7">
      <c r="A69" s="205">
        <v>53</v>
      </c>
      <c r="B69" s="234" t="s">
        <v>490</v>
      </c>
      <c r="C69" s="228" t="s">
        <v>581</v>
      </c>
      <c r="D69" s="210" t="s">
        <v>68</v>
      </c>
      <c r="E69" s="207">
        <v>2</v>
      </c>
      <c r="F69" s="230"/>
      <c r="G69" s="202">
        <f t="shared" si="8"/>
        <v>0</v>
      </c>
    </row>
    <row r="70" spans="1:7">
      <c r="A70" s="209">
        <v>54</v>
      </c>
      <c r="B70" s="235" t="s">
        <v>487</v>
      </c>
      <c r="C70" s="228" t="s">
        <v>49</v>
      </c>
      <c r="D70" s="210" t="s">
        <v>68</v>
      </c>
      <c r="E70" s="207">
        <v>2</v>
      </c>
      <c r="F70" s="230"/>
      <c r="G70" s="208">
        <f t="shared" si="8"/>
        <v>0</v>
      </c>
    </row>
    <row r="71" spans="1:7">
      <c r="A71" s="205">
        <v>55</v>
      </c>
      <c r="B71" s="234" t="s">
        <v>486</v>
      </c>
      <c r="C71" s="228" t="s">
        <v>544</v>
      </c>
      <c r="D71" s="210" t="s">
        <v>68</v>
      </c>
      <c r="E71" s="207">
        <v>2</v>
      </c>
      <c r="F71" s="230"/>
      <c r="G71" s="202">
        <f t="shared" si="8"/>
        <v>0</v>
      </c>
    </row>
    <row r="72" spans="1:7">
      <c r="A72" s="205">
        <v>56</v>
      </c>
      <c r="B72" s="234" t="s">
        <v>485</v>
      </c>
      <c r="C72" s="228" t="s">
        <v>582</v>
      </c>
      <c r="D72" s="210" t="s">
        <v>68</v>
      </c>
      <c r="E72" s="207">
        <v>1</v>
      </c>
      <c r="F72" s="230"/>
      <c r="G72" s="202">
        <f t="shared" si="8"/>
        <v>0</v>
      </c>
    </row>
    <row r="73" spans="1:7">
      <c r="A73" s="205">
        <v>57</v>
      </c>
      <c r="B73" s="234" t="s">
        <v>484</v>
      </c>
      <c r="C73" s="228" t="s">
        <v>49</v>
      </c>
      <c r="D73" s="210" t="s">
        <v>68</v>
      </c>
      <c r="E73" s="207">
        <v>1</v>
      </c>
      <c r="F73" s="230"/>
      <c r="G73" s="202">
        <f t="shared" si="8"/>
        <v>0</v>
      </c>
    </row>
    <row r="74" spans="1:7">
      <c r="A74" s="205">
        <v>58</v>
      </c>
      <c r="B74" s="234" t="s">
        <v>482</v>
      </c>
      <c r="C74" s="228" t="s">
        <v>583</v>
      </c>
      <c r="D74" s="210" t="s">
        <v>68</v>
      </c>
      <c r="E74" s="207">
        <v>2</v>
      </c>
      <c r="F74" s="230"/>
      <c r="G74" s="202">
        <f t="shared" si="8"/>
        <v>0</v>
      </c>
    </row>
    <row r="75" spans="1:7">
      <c r="A75" s="205">
        <v>59</v>
      </c>
      <c r="B75" s="234" t="s">
        <v>480</v>
      </c>
      <c r="C75" s="228" t="s">
        <v>49</v>
      </c>
      <c r="D75" s="210" t="s">
        <v>68</v>
      </c>
      <c r="E75" s="207">
        <v>2</v>
      </c>
      <c r="F75" s="230"/>
      <c r="G75" s="202">
        <f t="shared" si="8"/>
        <v>0</v>
      </c>
    </row>
    <row r="76" spans="1:7">
      <c r="A76" s="205">
        <v>60</v>
      </c>
      <c r="B76" s="234" t="s">
        <v>478</v>
      </c>
      <c r="C76" s="228" t="s">
        <v>544</v>
      </c>
      <c r="D76" s="210" t="s">
        <v>68</v>
      </c>
      <c r="E76" s="207">
        <v>2</v>
      </c>
      <c r="F76" s="230"/>
      <c r="G76" s="202">
        <f t="shared" si="8"/>
        <v>0</v>
      </c>
    </row>
    <row r="77" spans="1:7">
      <c r="A77" s="205">
        <v>61</v>
      </c>
      <c r="B77" s="234" t="s">
        <v>476</v>
      </c>
      <c r="C77" s="228" t="s">
        <v>584</v>
      </c>
      <c r="D77" s="210" t="s">
        <v>68</v>
      </c>
      <c r="E77" s="207">
        <v>1</v>
      </c>
      <c r="F77" s="230"/>
      <c r="G77" s="202">
        <f t="shared" si="8"/>
        <v>0</v>
      </c>
    </row>
    <row r="78" spans="1:7">
      <c r="A78" s="205">
        <v>61</v>
      </c>
      <c r="B78" s="234" t="s">
        <v>478</v>
      </c>
      <c r="C78" s="228" t="s">
        <v>49</v>
      </c>
      <c r="D78" s="210" t="s">
        <v>68</v>
      </c>
      <c r="E78" s="207">
        <v>1</v>
      </c>
      <c r="F78" s="230"/>
      <c r="G78" s="202">
        <f t="shared" si="8"/>
        <v>0</v>
      </c>
    </row>
    <row r="79" spans="1:7" ht="22.5">
      <c r="A79" s="205">
        <v>61</v>
      </c>
      <c r="B79" s="234" t="s">
        <v>476</v>
      </c>
      <c r="C79" s="228" t="s">
        <v>590</v>
      </c>
      <c r="D79" s="210" t="s">
        <v>68</v>
      </c>
      <c r="E79" s="207">
        <v>3</v>
      </c>
      <c r="F79" s="230"/>
      <c r="G79" s="202">
        <f t="shared" si="8"/>
        <v>0</v>
      </c>
    </row>
    <row r="80" spans="1:7">
      <c r="A80" s="205">
        <v>62</v>
      </c>
      <c r="B80" s="234" t="s">
        <v>474</v>
      </c>
      <c r="C80" s="228" t="s">
        <v>49</v>
      </c>
      <c r="D80" s="210" t="s">
        <v>68</v>
      </c>
      <c r="E80" s="207">
        <v>3</v>
      </c>
      <c r="F80" s="230"/>
      <c r="G80" s="202">
        <f t="shared" si="8"/>
        <v>0</v>
      </c>
    </row>
    <row r="81" spans="1:7" s="201" customFormat="1" ht="22.5">
      <c r="A81" s="205">
        <v>63</v>
      </c>
      <c r="B81" s="234">
        <v>36063</v>
      </c>
      <c r="C81" s="228" t="s">
        <v>585</v>
      </c>
      <c r="D81" s="210" t="s">
        <v>68</v>
      </c>
      <c r="E81" s="207">
        <v>1</v>
      </c>
      <c r="F81" s="230"/>
      <c r="G81" s="202">
        <f t="shared" ref="G81:G118" si="9">F81</f>
        <v>0</v>
      </c>
    </row>
    <row r="82" spans="1:7">
      <c r="A82" s="205">
        <v>64</v>
      </c>
      <c r="B82" s="234" t="s">
        <v>591</v>
      </c>
      <c r="C82" s="204" t="s">
        <v>49</v>
      </c>
      <c r="D82" s="210" t="s">
        <v>68</v>
      </c>
      <c r="E82" s="207">
        <v>1</v>
      </c>
      <c r="F82" s="203"/>
      <c r="G82" s="202">
        <f t="shared" si="9"/>
        <v>0</v>
      </c>
    </row>
    <row r="83" spans="1:7">
      <c r="A83" s="205">
        <v>65</v>
      </c>
      <c r="B83" s="234" t="s">
        <v>592</v>
      </c>
      <c r="C83" s="204" t="s">
        <v>573</v>
      </c>
      <c r="D83" s="210" t="s">
        <v>68</v>
      </c>
      <c r="E83" s="207">
        <v>2</v>
      </c>
      <c r="F83" s="203"/>
      <c r="G83" s="202">
        <f t="shared" si="9"/>
        <v>0</v>
      </c>
    </row>
    <row r="84" spans="1:7">
      <c r="A84" s="205">
        <v>66</v>
      </c>
      <c r="B84" s="234" t="s">
        <v>593</v>
      </c>
      <c r="C84" s="204" t="s">
        <v>574</v>
      </c>
      <c r="D84" s="210" t="s">
        <v>68</v>
      </c>
      <c r="E84" s="207">
        <v>1</v>
      </c>
      <c r="F84" s="203"/>
      <c r="G84" s="202">
        <f t="shared" si="9"/>
        <v>0</v>
      </c>
    </row>
    <row r="85" spans="1:7">
      <c r="A85" s="205"/>
      <c r="B85" s="234"/>
      <c r="C85" s="204" t="s">
        <v>4</v>
      </c>
      <c r="D85" s="210" t="s">
        <v>4</v>
      </c>
      <c r="E85" s="207" t="s">
        <v>4</v>
      </c>
      <c r="F85" s="203"/>
      <c r="G85" s="202">
        <f t="shared" si="9"/>
        <v>0</v>
      </c>
    </row>
    <row r="86" spans="1:7">
      <c r="A86" s="205"/>
      <c r="B86" s="234"/>
      <c r="C86" s="206" t="s">
        <v>515</v>
      </c>
      <c r="D86" s="210" t="s">
        <v>4</v>
      </c>
      <c r="E86" s="207" t="s">
        <v>4</v>
      </c>
      <c r="F86" s="203"/>
      <c r="G86" s="202">
        <f t="shared" si="9"/>
        <v>0</v>
      </c>
    </row>
    <row r="87" spans="1:7">
      <c r="A87" s="205">
        <v>67</v>
      </c>
      <c r="B87" s="234" t="s">
        <v>594</v>
      </c>
      <c r="C87" s="204" t="s">
        <v>514</v>
      </c>
      <c r="D87" s="210" t="s">
        <v>113</v>
      </c>
      <c r="E87" s="207">
        <v>195</v>
      </c>
      <c r="F87" s="203"/>
      <c r="G87" s="202">
        <f t="shared" si="9"/>
        <v>0</v>
      </c>
    </row>
    <row r="88" spans="1:7">
      <c r="A88" s="205">
        <v>68</v>
      </c>
      <c r="B88" s="234" t="s">
        <v>595</v>
      </c>
      <c r="C88" s="204" t="s">
        <v>49</v>
      </c>
      <c r="D88" s="210" t="s">
        <v>113</v>
      </c>
      <c r="E88" s="207">
        <v>195</v>
      </c>
      <c r="F88" s="203"/>
      <c r="G88" s="202">
        <f t="shared" si="9"/>
        <v>0</v>
      </c>
    </row>
    <row r="89" spans="1:7">
      <c r="A89" s="205">
        <v>69</v>
      </c>
      <c r="B89" s="234" t="s">
        <v>596</v>
      </c>
      <c r="C89" s="204" t="s">
        <v>511</v>
      </c>
      <c r="D89" s="210" t="s">
        <v>113</v>
      </c>
      <c r="E89" s="207">
        <v>90</v>
      </c>
      <c r="F89" s="203"/>
      <c r="G89" s="202">
        <f t="shared" si="9"/>
        <v>0</v>
      </c>
    </row>
    <row r="90" spans="1:7">
      <c r="A90" s="205">
        <v>70</v>
      </c>
      <c r="B90" s="234" t="s">
        <v>597</v>
      </c>
      <c r="C90" s="204" t="s">
        <v>49</v>
      </c>
      <c r="D90" s="210" t="s">
        <v>113</v>
      </c>
      <c r="E90" s="207">
        <v>90</v>
      </c>
      <c r="F90" s="203"/>
      <c r="G90" s="202">
        <f t="shared" si="9"/>
        <v>0</v>
      </c>
    </row>
    <row r="91" spans="1:7">
      <c r="A91" s="205">
        <v>71</v>
      </c>
      <c r="B91" s="234" t="s">
        <v>598</v>
      </c>
      <c r="C91" s="204" t="s">
        <v>508</v>
      </c>
      <c r="D91" s="210" t="s">
        <v>113</v>
      </c>
      <c r="E91" s="207">
        <v>25</v>
      </c>
      <c r="F91" s="203"/>
      <c r="G91" s="202">
        <f t="shared" si="9"/>
        <v>0</v>
      </c>
    </row>
    <row r="92" spans="1:7">
      <c r="A92" s="205">
        <v>72</v>
      </c>
      <c r="B92" s="234" t="s">
        <v>599</v>
      </c>
      <c r="C92" s="204" t="s">
        <v>49</v>
      </c>
      <c r="D92" s="210" t="s">
        <v>113</v>
      </c>
      <c r="E92" s="207">
        <v>25</v>
      </c>
      <c r="F92" s="203"/>
      <c r="G92" s="202">
        <f t="shared" si="9"/>
        <v>0</v>
      </c>
    </row>
    <row r="93" spans="1:7">
      <c r="A93" s="205">
        <v>73</v>
      </c>
      <c r="B93" s="234" t="s">
        <v>600</v>
      </c>
      <c r="C93" s="204" t="s">
        <v>506</v>
      </c>
      <c r="D93" s="210" t="s">
        <v>113</v>
      </c>
      <c r="E93" s="207">
        <v>75</v>
      </c>
      <c r="F93" s="203"/>
      <c r="G93" s="202">
        <f t="shared" si="9"/>
        <v>0</v>
      </c>
    </row>
    <row r="94" spans="1:7">
      <c r="A94" s="205">
        <v>74</v>
      </c>
      <c r="B94" s="234" t="s">
        <v>601</v>
      </c>
      <c r="C94" s="204" t="s">
        <v>49</v>
      </c>
      <c r="D94" s="210" t="s">
        <v>113</v>
      </c>
      <c r="E94" s="207">
        <v>75</v>
      </c>
      <c r="F94" s="203"/>
      <c r="G94" s="202">
        <f t="shared" si="9"/>
        <v>0</v>
      </c>
    </row>
    <row r="95" spans="1:7">
      <c r="A95" s="205">
        <v>75</v>
      </c>
      <c r="B95" s="234" t="s">
        <v>602</v>
      </c>
      <c r="C95" s="204" t="s">
        <v>504</v>
      </c>
      <c r="D95" s="210" t="s">
        <v>113</v>
      </c>
      <c r="E95" s="207">
        <v>20</v>
      </c>
      <c r="F95" s="203"/>
      <c r="G95" s="202">
        <f t="shared" si="9"/>
        <v>0</v>
      </c>
    </row>
    <row r="96" spans="1:7">
      <c r="A96" s="205">
        <v>76</v>
      </c>
      <c r="B96" s="234" t="s">
        <v>603</v>
      </c>
      <c r="C96" s="204" t="s">
        <v>49</v>
      </c>
      <c r="D96" s="210" t="s">
        <v>113</v>
      </c>
      <c r="E96" s="207">
        <v>20</v>
      </c>
      <c r="F96" s="203"/>
      <c r="G96" s="202">
        <f t="shared" si="9"/>
        <v>0</v>
      </c>
    </row>
    <row r="97" spans="1:7">
      <c r="A97" s="205">
        <v>77</v>
      </c>
      <c r="B97" s="234" t="s">
        <v>604</v>
      </c>
      <c r="C97" s="204" t="s">
        <v>502</v>
      </c>
      <c r="D97" s="210" t="s">
        <v>113</v>
      </c>
      <c r="E97" s="207">
        <v>10</v>
      </c>
      <c r="F97" s="203"/>
      <c r="G97" s="202">
        <f t="shared" si="9"/>
        <v>0</v>
      </c>
    </row>
    <row r="98" spans="1:7">
      <c r="A98" s="205">
        <v>78</v>
      </c>
      <c r="B98" s="234" t="s">
        <v>605</v>
      </c>
      <c r="C98" s="204" t="s">
        <v>49</v>
      </c>
      <c r="D98" s="210" t="s">
        <v>113</v>
      </c>
      <c r="E98" s="207">
        <v>10</v>
      </c>
      <c r="F98" s="203"/>
      <c r="G98" s="202">
        <f t="shared" si="9"/>
        <v>0</v>
      </c>
    </row>
    <row r="99" spans="1:7">
      <c r="A99" s="205">
        <v>79</v>
      </c>
      <c r="B99" s="234" t="s">
        <v>606</v>
      </c>
      <c r="C99" s="204" t="s">
        <v>499</v>
      </c>
      <c r="D99" s="210" t="s">
        <v>68</v>
      </c>
      <c r="E99" s="207">
        <v>65</v>
      </c>
      <c r="F99" s="203"/>
      <c r="G99" s="202">
        <f t="shared" si="9"/>
        <v>0</v>
      </c>
    </row>
    <row r="100" spans="1:7">
      <c r="A100" s="205">
        <v>80</v>
      </c>
      <c r="B100" s="234" t="s">
        <v>607</v>
      </c>
      <c r="C100" s="204" t="s">
        <v>49</v>
      </c>
      <c r="D100" s="210" t="s">
        <v>241</v>
      </c>
      <c r="E100" s="207">
        <v>65</v>
      </c>
      <c r="F100" s="203"/>
      <c r="G100" s="202">
        <f t="shared" si="9"/>
        <v>0</v>
      </c>
    </row>
    <row r="101" spans="1:7">
      <c r="A101" s="205">
        <v>81</v>
      </c>
      <c r="B101" s="234">
        <v>36081</v>
      </c>
      <c r="C101" s="204" t="s">
        <v>496</v>
      </c>
      <c r="D101" s="210" t="s">
        <v>241</v>
      </c>
      <c r="E101" s="207">
        <v>20</v>
      </c>
      <c r="F101" s="203"/>
      <c r="G101" s="202">
        <f t="shared" si="9"/>
        <v>0</v>
      </c>
    </row>
    <row r="102" spans="1:7">
      <c r="A102" s="205">
        <v>82</v>
      </c>
      <c r="B102" s="234" t="s">
        <v>608</v>
      </c>
      <c r="C102" s="204" t="s">
        <v>494</v>
      </c>
      <c r="D102" s="210" t="s">
        <v>68</v>
      </c>
      <c r="E102" s="207">
        <v>5</v>
      </c>
      <c r="F102" s="203"/>
      <c r="G102" s="202">
        <f t="shared" si="9"/>
        <v>0</v>
      </c>
    </row>
    <row r="103" spans="1:7">
      <c r="A103" s="205">
        <v>83</v>
      </c>
      <c r="B103" s="234" t="s">
        <v>609</v>
      </c>
      <c r="C103" s="204" t="s">
        <v>49</v>
      </c>
      <c r="D103" s="210" t="s">
        <v>68</v>
      </c>
      <c r="E103" s="207">
        <v>5</v>
      </c>
      <c r="F103" s="203"/>
      <c r="G103" s="202">
        <f t="shared" si="9"/>
        <v>0</v>
      </c>
    </row>
    <row r="104" spans="1:7">
      <c r="A104" s="205">
        <v>84</v>
      </c>
      <c r="B104" s="234" t="s">
        <v>610</v>
      </c>
      <c r="C104" s="204" t="s">
        <v>491</v>
      </c>
      <c r="D104" s="210" t="s">
        <v>68</v>
      </c>
      <c r="E104" s="207">
        <v>20</v>
      </c>
      <c r="F104" s="203"/>
      <c r="G104" s="202">
        <f t="shared" si="9"/>
        <v>0</v>
      </c>
    </row>
    <row r="105" spans="1:7">
      <c r="A105" s="205">
        <v>85</v>
      </c>
      <c r="B105" s="234" t="s">
        <v>611</v>
      </c>
      <c r="C105" s="204" t="s">
        <v>489</v>
      </c>
      <c r="D105" s="210" t="s">
        <v>113</v>
      </c>
      <c r="E105" s="207">
        <v>95</v>
      </c>
      <c r="F105" s="203"/>
      <c r="G105" s="202">
        <f t="shared" si="9"/>
        <v>0</v>
      </c>
    </row>
    <row r="106" spans="1:7">
      <c r="A106" s="205"/>
      <c r="B106" s="234"/>
      <c r="C106" s="204"/>
      <c r="D106" s="210"/>
      <c r="E106" s="207"/>
      <c r="F106" s="203"/>
      <c r="G106" s="202">
        <f t="shared" si="9"/>
        <v>0</v>
      </c>
    </row>
    <row r="107" spans="1:7">
      <c r="A107" s="205"/>
      <c r="B107" s="234"/>
      <c r="C107" s="206" t="s">
        <v>586</v>
      </c>
      <c r="D107" s="210" t="s">
        <v>488</v>
      </c>
      <c r="E107" s="207" t="s">
        <v>4</v>
      </c>
      <c r="F107" s="203"/>
      <c r="G107" s="202">
        <f t="shared" si="9"/>
        <v>0</v>
      </c>
    </row>
    <row r="108" spans="1:7" ht="45">
      <c r="A108" s="205">
        <v>86</v>
      </c>
      <c r="B108" s="234" t="s">
        <v>612</v>
      </c>
      <c r="C108" s="204" t="s">
        <v>576</v>
      </c>
      <c r="D108" s="210" t="s">
        <v>68</v>
      </c>
      <c r="E108" s="207">
        <v>1</v>
      </c>
      <c r="F108" s="203"/>
      <c r="G108" s="202">
        <f t="shared" si="9"/>
        <v>0</v>
      </c>
    </row>
    <row r="109" spans="1:7">
      <c r="A109" s="205">
        <v>87</v>
      </c>
      <c r="B109" s="234" t="s">
        <v>613</v>
      </c>
      <c r="C109" s="204" t="s">
        <v>49</v>
      </c>
      <c r="D109" s="210" t="s">
        <v>113</v>
      </c>
      <c r="E109" s="207">
        <v>1</v>
      </c>
      <c r="F109" s="203"/>
      <c r="G109" s="202">
        <f t="shared" si="9"/>
        <v>0</v>
      </c>
    </row>
    <row r="110" spans="1:7">
      <c r="A110" s="205">
        <v>88</v>
      </c>
      <c r="B110" s="234" t="s">
        <v>614</v>
      </c>
      <c r="C110" s="204" t="s">
        <v>577</v>
      </c>
      <c r="D110" s="210" t="s">
        <v>68</v>
      </c>
      <c r="E110" s="207">
        <v>1</v>
      </c>
      <c r="F110" s="203"/>
      <c r="G110" s="202">
        <f t="shared" si="9"/>
        <v>0</v>
      </c>
    </row>
    <row r="111" spans="1:7">
      <c r="A111" s="205">
        <v>89</v>
      </c>
      <c r="B111" s="234" t="s">
        <v>615</v>
      </c>
      <c r="C111" s="204" t="s">
        <v>483</v>
      </c>
      <c r="D111" s="210" t="s">
        <v>68</v>
      </c>
      <c r="E111" s="207">
        <v>1</v>
      </c>
      <c r="F111" s="203"/>
      <c r="G111" s="202">
        <f t="shared" si="9"/>
        <v>0</v>
      </c>
    </row>
    <row r="112" spans="1:7">
      <c r="A112" s="205">
        <v>90</v>
      </c>
      <c r="B112" s="234" t="s">
        <v>616</v>
      </c>
      <c r="C112" s="204" t="s">
        <v>481</v>
      </c>
      <c r="D112" s="210" t="s">
        <v>68</v>
      </c>
      <c r="E112" s="207">
        <v>1</v>
      </c>
      <c r="F112" s="203"/>
      <c r="G112" s="202">
        <f t="shared" si="9"/>
        <v>0</v>
      </c>
    </row>
    <row r="113" spans="1:7">
      <c r="A113" s="205">
        <v>91</v>
      </c>
      <c r="B113" s="234"/>
      <c r="C113" s="204"/>
      <c r="D113" s="210"/>
      <c r="E113" s="207"/>
      <c r="F113" s="203"/>
      <c r="G113" s="202">
        <f t="shared" si="9"/>
        <v>0</v>
      </c>
    </row>
    <row r="114" spans="1:7">
      <c r="A114" s="205"/>
      <c r="B114" s="234"/>
      <c r="C114" s="206" t="s">
        <v>587</v>
      </c>
      <c r="D114" s="210"/>
      <c r="E114" s="207"/>
      <c r="F114" s="203"/>
      <c r="G114" s="202">
        <f t="shared" si="9"/>
        <v>0</v>
      </c>
    </row>
    <row r="115" spans="1:7">
      <c r="A115" s="205">
        <v>91</v>
      </c>
      <c r="B115" s="234" t="s">
        <v>617</v>
      </c>
      <c r="C115" s="204" t="s">
        <v>479</v>
      </c>
      <c r="D115" s="210" t="s">
        <v>27</v>
      </c>
      <c r="E115" s="207"/>
      <c r="F115" s="203"/>
      <c r="G115" s="202">
        <f t="shared" si="9"/>
        <v>0</v>
      </c>
    </row>
    <row r="116" spans="1:7">
      <c r="A116" s="205">
        <v>92</v>
      </c>
      <c r="B116" s="234" t="s">
        <v>618</v>
      </c>
      <c r="C116" s="204" t="s">
        <v>477</v>
      </c>
      <c r="D116" s="210" t="s">
        <v>27</v>
      </c>
      <c r="E116" s="207"/>
      <c r="F116" s="203"/>
      <c r="G116" s="202">
        <f t="shared" si="9"/>
        <v>0</v>
      </c>
    </row>
    <row r="117" spans="1:7">
      <c r="A117" s="205">
        <v>93</v>
      </c>
      <c r="B117" s="234" t="s">
        <v>619</v>
      </c>
      <c r="C117" s="204" t="s">
        <v>475</v>
      </c>
      <c r="D117" s="210" t="s">
        <v>27</v>
      </c>
      <c r="E117" s="207"/>
      <c r="F117" s="203"/>
      <c r="G117" s="202">
        <f t="shared" si="9"/>
        <v>0</v>
      </c>
    </row>
    <row r="118" spans="1:7">
      <c r="A118" s="205"/>
      <c r="B118" s="234"/>
      <c r="C118" s="204" t="s">
        <v>473</v>
      </c>
      <c r="D118" s="210"/>
      <c r="E118" s="207"/>
      <c r="F118" s="203"/>
      <c r="G118" s="202">
        <f t="shared" si="9"/>
        <v>0</v>
      </c>
    </row>
    <row r="119" spans="1:7" s="243" customFormat="1">
      <c r="A119" s="231"/>
      <c r="B119" s="236" t="s">
        <v>472</v>
      </c>
      <c r="C119" s="239" t="s">
        <v>620</v>
      </c>
      <c r="D119" s="240"/>
      <c r="E119" s="241"/>
      <c r="F119" s="242"/>
      <c r="G119" s="244">
        <f>SUM(G8:G118)</f>
        <v>0</v>
      </c>
    </row>
    <row r="120" spans="1:7">
      <c r="A120" s="169"/>
      <c r="B120" s="237"/>
      <c r="C120" s="169"/>
      <c r="D120" s="169"/>
      <c r="E120" s="232"/>
      <c r="F120" s="169"/>
      <c r="G120" s="169"/>
    </row>
    <row r="121" spans="1:7">
      <c r="A121" s="169"/>
      <c r="B121" s="237"/>
      <c r="C121" s="169"/>
      <c r="D121" s="169"/>
      <c r="E121" s="232"/>
      <c r="F121" s="169"/>
      <c r="G121" s="169"/>
    </row>
    <row r="122" spans="1:7">
      <c r="A122" s="167"/>
      <c r="B122" s="238"/>
      <c r="C122" s="167"/>
      <c r="D122" s="167"/>
      <c r="E122" s="233"/>
      <c r="F122" s="167"/>
      <c r="G122" s="16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ZT 200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PS'!SloupecCC</vt:lpstr>
      <vt:lpstr>'700 MaR'!SloupecCC</vt:lpstr>
      <vt:lpstr>'ZT 200'!SloupecCC</vt:lpstr>
      <vt:lpstr>SloupecCC</vt:lpstr>
      <vt:lpstr>'410 PS'!SloupecCisloPol</vt:lpstr>
      <vt:lpstr>'700 MaR'!SloupecCisloPol</vt:lpstr>
      <vt:lpstr>'ZT 200'!SloupecCisloPol</vt:lpstr>
      <vt:lpstr>SloupecCisloPol</vt:lpstr>
      <vt:lpstr>'410 PS'!SloupecJC</vt:lpstr>
      <vt:lpstr>'700 MaR'!SloupecJC</vt:lpstr>
      <vt:lpstr>'ZT 200'!SloupecJC</vt:lpstr>
      <vt:lpstr>SloupecJC</vt:lpstr>
      <vt:lpstr>'410 PS'!SloupecMJ</vt:lpstr>
      <vt:lpstr>'700 MaR'!SloupecMJ</vt:lpstr>
      <vt:lpstr>'ZT 200'!SloupecMJ</vt:lpstr>
      <vt:lpstr>SloupecMJ</vt:lpstr>
      <vt:lpstr>'410 PS'!SloupecMnozstvi</vt:lpstr>
      <vt:lpstr>'700 MaR'!SloupecMnozstvi</vt:lpstr>
      <vt:lpstr>'ZT 200'!SloupecMnozstvi</vt:lpstr>
      <vt:lpstr>SloupecMnozstvi</vt:lpstr>
      <vt:lpstr>'410 PS'!SloupecNazPol</vt:lpstr>
      <vt:lpstr>'700 MaR'!SloupecNazPol</vt:lpstr>
      <vt:lpstr>'ZT 200'!SloupecNazPol</vt:lpstr>
      <vt:lpstr>SloupecNazPol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2011-10-08T11:44:26Z</dcterms:created>
  <dcterms:modified xsi:type="dcterms:W3CDTF">2011-11-30T15:46:56Z</dcterms:modified>
</cp:coreProperties>
</file>